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9-2010" sheetId="1" r:id="rId1"/>
    <sheet name="2010" sheetId="2" r:id="rId2"/>
    <sheet name="Лист2" sheetId="3" r:id="rId3"/>
    <sheet name="Лист3" sheetId="4" r:id="rId4"/>
  </sheets>
  <definedNames>
    <definedName name="_xlnm.Print_Titles" localSheetId="0">'2009-2010'!$3:$6</definedName>
  </definedNames>
  <calcPr fullCalcOnLoad="1"/>
</workbook>
</file>

<file path=xl/sharedStrings.xml><?xml version="1.0" encoding="utf-8"?>
<sst xmlns="http://schemas.openxmlformats.org/spreadsheetml/2006/main" count="229" uniqueCount="151">
  <si>
    <t>НАИМЕНОВАНИЕ НА ПАРАГРАФИТЕ И ПОДПАРАГРАФИТЕ</t>
  </si>
  <si>
    <t>§</t>
  </si>
  <si>
    <t>ОБЩО</t>
  </si>
  <si>
    <t>Уточнен план 2009г.</t>
  </si>
  <si>
    <t>Отчет към 29.12.2009г</t>
  </si>
  <si>
    <t>% изпълнение</t>
  </si>
  <si>
    <t>01 03</t>
  </si>
  <si>
    <t>данък в/у недвижими имоти</t>
  </si>
  <si>
    <t>13 01</t>
  </si>
  <si>
    <t>данък в/у превозните средства</t>
  </si>
  <si>
    <t>13 03</t>
  </si>
  <si>
    <t>данък при придобиване на имущество</t>
  </si>
  <si>
    <t>13 04</t>
  </si>
  <si>
    <t>други данъци</t>
  </si>
  <si>
    <t>20 00</t>
  </si>
  <si>
    <t>ВСИЧКО ДАНЪЧНИ ПРИХОДИ</t>
  </si>
  <si>
    <t>приходи от продажба на услуги, стоки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</si>
  <si>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</si>
  <si>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</si>
  <si>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</si>
  <si>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</si>
  <si>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</si>
  <si>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</si>
  <si>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</si>
  <si>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</si>
  <si>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24 08</t>
  </si>
  <si>
    <t>такси за ползване на детски градини</t>
  </si>
  <si>
    <t>27 01</t>
  </si>
  <si>
    <t>такси за детски ясли и др. по здравеопазв.</t>
  </si>
  <si>
    <t>27 02</t>
  </si>
  <si>
    <t>такси за патронаж и социални услуги</t>
  </si>
  <si>
    <t>27 04</t>
  </si>
  <si>
    <t>такси за пазари, тържища и др.</t>
  </si>
  <si>
    <t>27 05</t>
  </si>
  <si>
    <t>такси за битови отпадъци</t>
  </si>
  <si>
    <t>27 07</t>
  </si>
  <si>
    <t>такси за технически услуги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</si>
  <si>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</si>
  <si>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</si>
  <si>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</si>
  <si>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</si>
  <si>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</si>
  <si>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туристически такси</t>
  </si>
  <si>
    <t>27 16</t>
  </si>
  <si>
    <t>за притежаване на куче</t>
  </si>
  <si>
    <t>27 17</t>
  </si>
  <si>
    <t>други общински такси</t>
  </si>
  <si>
    <t>27 29</t>
  </si>
  <si>
    <t>конфискувани ср-ва и приходи от прод. им</t>
  </si>
  <si>
    <t>28 01</t>
  </si>
  <si>
    <t>глоби, санкции, неустойки и др.</t>
  </si>
  <si>
    <t>28 02</t>
  </si>
  <si>
    <t>получени обещетения за ДМА</t>
  </si>
  <si>
    <t>36 11</t>
  </si>
  <si>
    <t xml:space="preserve">Получени други застрахователни обезщетения </t>
  </si>
  <si>
    <t>36 12</t>
  </si>
  <si>
    <t>други неданъчни приходи</t>
  </si>
  <si>
    <t>36 19</t>
  </si>
  <si>
    <t>събран и внесен ДДС (-)</t>
  </si>
  <si>
    <t>37 01</t>
  </si>
  <si>
    <t>данък в/у прих.от ст.д/ст на бюдж.предприятия (-)</t>
  </si>
  <si>
    <t>37 02</t>
  </si>
  <si>
    <t>приходи от продажби на сгради</t>
  </si>
  <si>
    <t>40 22</t>
  </si>
  <si>
    <t>приходи от продажби на немат.дълготрайни активи</t>
  </si>
  <si>
    <t>40 30</t>
  </si>
  <si>
    <t>приходи от продажби на земя</t>
  </si>
  <si>
    <t>40 40</t>
  </si>
  <si>
    <t>приходи от концесии</t>
  </si>
  <si>
    <t>41 00</t>
  </si>
  <si>
    <t>текущи дарения, помощи и други безв.суми</t>
  </si>
  <si>
    <t>45 01</t>
  </si>
  <si>
    <t>ВСИЧКО НЕДАНЪЧНИ ПРИХОДИ</t>
  </si>
  <si>
    <t>ВСИЧКО СОБСТВЕНИ ПРИХОДИ</t>
  </si>
  <si>
    <t xml:space="preserve"> ПЛАН</t>
  </si>
  <si>
    <t xml:space="preserve">  2010г.</t>
  </si>
  <si>
    <r>
      <t xml:space="preserve">окончателен годишен </t>
    </r>
    <r>
      <rPr>
        <b/>
        <sz val="9"/>
        <rFont val="Times New Roman"/>
        <family val="1"/>
      </rPr>
      <t>/патентен/</t>
    </r>
    <r>
      <rPr>
        <sz val="9"/>
        <rFont val="Times New Roman"/>
        <family val="1"/>
      </rPr>
      <t xml:space="preserve"> данък</t>
    </r>
  </si>
  <si>
    <t xml:space="preserve"> НА ОБЩИНА  НОВИ ПАЗАР </t>
  </si>
  <si>
    <t>ДЪРЖАВНИ</t>
  </si>
  <si>
    <t xml:space="preserve">МЕСТНИ </t>
  </si>
  <si>
    <t xml:space="preserve">план </t>
  </si>
  <si>
    <t xml:space="preserve">такса за притежаване на куче </t>
  </si>
  <si>
    <t xml:space="preserve">от застрахователни събития </t>
  </si>
  <si>
    <t xml:space="preserve">други застрахователни обезщетения </t>
  </si>
  <si>
    <t>обща субсидия и др.трансфери за ДД*</t>
  </si>
  <si>
    <t>31 11</t>
  </si>
  <si>
    <t>обща изравн.субсидия и др.трансфери за МД*</t>
  </si>
  <si>
    <t>31 12</t>
  </si>
  <si>
    <t>получени целева субсидия за капит.р-ди</t>
  </si>
  <si>
    <t>31 13</t>
  </si>
  <si>
    <t>други получени целеви трансфери от РБ</t>
  </si>
  <si>
    <t>31 18</t>
  </si>
  <si>
    <t>държ.трансфери преотст.данъци по ЗОДФЛ**</t>
  </si>
  <si>
    <t>31 19</t>
  </si>
  <si>
    <t>възст.трансфери/субсидии от ЦРБ (-/+)</t>
  </si>
  <si>
    <t>31 20</t>
  </si>
  <si>
    <t>субвенциии</t>
  </si>
  <si>
    <t>31-28</t>
  </si>
  <si>
    <t xml:space="preserve">ВСИЧКО ВЗАИМООТНОШЕНИЯ С ЦБ </t>
  </si>
  <si>
    <t>трансфери м/у бюдж.сметки - получени (+)</t>
  </si>
  <si>
    <t>61 01</t>
  </si>
  <si>
    <t>трансфери (+)</t>
  </si>
  <si>
    <t>62 01</t>
  </si>
  <si>
    <t>трансфери м/у бюдж.сметки-предоставени (-)</t>
  </si>
  <si>
    <t>61 02</t>
  </si>
  <si>
    <t>трансфери от МТСП по програма СПОЗ</t>
  </si>
  <si>
    <t>61 05</t>
  </si>
  <si>
    <t>трансфери от/за ПУДООС получени (+)</t>
  </si>
  <si>
    <t>64 01</t>
  </si>
  <si>
    <t xml:space="preserve">ВСИЧКО ТРАНСФЕРИ </t>
  </si>
  <si>
    <t xml:space="preserve">Получени заеми </t>
  </si>
  <si>
    <t>74 11</t>
  </si>
  <si>
    <t xml:space="preserve">Погасени заеми </t>
  </si>
  <si>
    <t>74-12</t>
  </si>
  <si>
    <t>76 11</t>
  </si>
  <si>
    <t>76-12</t>
  </si>
  <si>
    <t xml:space="preserve">ВСИЧКО заеми </t>
  </si>
  <si>
    <t xml:space="preserve">търговски кредит </t>
  </si>
  <si>
    <t>83-12</t>
  </si>
  <si>
    <t xml:space="preserve">погасяване главница по търговски кредит </t>
  </si>
  <si>
    <t>83-22</t>
  </si>
  <si>
    <t xml:space="preserve">Средства на разпореждане от лица </t>
  </si>
  <si>
    <t>88-02</t>
  </si>
  <si>
    <t>друго финансиране (нето)</t>
  </si>
  <si>
    <t>93 00</t>
  </si>
  <si>
    <t>остатък в лева по сметки от предход. п-д</t>
  </si>
  <si>
    <t>95 01</t>
  </si>
  <si>
    <t>остатък валутни по сметки от предход. п-д</t>
  </si>
  <si>
    <t>95 02</t>
  </si>
  <si>
    <t>наличности в лева по с/ки в края на п-да (-)</t>
  </si>
  <si>
    <t>95 07</t>
  </si>
  <si>
    <t>наличности в левова равност.по валутни сметки (-)</t>
  </si>
  <si>
    <t>95 08</t>
  </si>
  <si>
    <t>наличности в касата в края на периода (-)</t>
  </si>
  <si>
    <t>95 11</t>
  </si>
  <si>
    <t>кас.операции, депозити и покупко-продажба</t>
  </si>
  <si>
    <t>98 00</t>
  </si>
  <si>
    <t>превишение/недостиг на бюджетни средства</t>
  </si>
  <si>
    <t>99 00</t>
  </si>
  <si>
    <t xml:space="preserve">ВСИЧКО ПРИХОДИ </t>
  </si>
  <si>
    <t xml:space="preserve">ОБЩО СОБСТВЕНИ ПРИХОДИ </t>
  </si>
  <si>
    <t>76-21</t>
  </si>
  <si>
    <t xml:space="preserve">Предоставени заеми </t>
  </si>
  <si>
    <t>Отчет 31.12.2009 г.</t>
  </si>
  <si>
    <t>Предложение бюджет 2010 г.</t>
  </si>
  <si>
    <t xml:space="preserve">СБОРЕН ОТЧЕТ  ЗА 2009 Г. И ПРОЕКТ НА  БЮДЖЕТ 2010 Г. НА ПРИХОДИТЕ </t>
  </si>
  <si>
    <t>24 09</t>
  </si>
  <si>
    <t xml:space="preserve">приходи от лихви по срочни депозити </t>
  </si>
  <si>
    <t>88-03</t>
  </si>
  <si>
    <t>Средства на разпореждане и др.финансиране</t>
  </si>
  <si>
    <r>
      <t xml:space="preserve">окончателен годишен </t>
    </r>
    <r>
      <rPr>
        <b/>
        <sz val="12"/>
        <rFont val="Times New Roman"/>
        <family val="1"/>
      </rPr>
      <t>/патентен/</t>
    </r>
    <r>
      <rPr>
        <sz val="12"/>
        <rFont val="Times New Roman"/>
        <family val="1"/>
      </rPr>
      <t xml:space="preserve"> данък</t>
    </r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</si>
</sst>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_ ;\-0.00\ "/>
    <numFmt numFmtId="188" formatCode="0.00000"/>
    <numFmt numFmtId="189" formatCode="0.0%"/>
    <numFmt numFmtId="190" formatCode="#,##0.00\ _л_в"/>
    <numFmt numFmtId="191" formatCode="0.000%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[$-402]dd\ mmmm\ yyyy\ &quot;г.&quot;"/>
    <numFmt numFmtId="197" formatCode="dd\.mm\.yyyy\ &quot;г.&quot;;@"/>
    <numFmt numFmtId="198" formatCode="d\.m\.yyyy\ &quot;г.&quot;;@"/>
    <numFmt numFmtId="199" formatCode="#,##0\ &quot;лв&quot;"/>
    <numFmt numFmtId="200" formatCode="#,##0\ _л_в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22" applyFont="1" applyBorder="1">
      <alignment/>
      <protection/>
    </xf>
    <xf numFmtId="0" fontId="1" fillId="0" borderId="1" xfId="22" applyFont="1" applyBorder="1" applyAlignment="1">
      <alignment horizontal="center"/>
      <protection/>
    </xf>
    <xf numFmtId="0" fontId="1" fillId="2" borderId="1" xfId="22" applyFont="1" applyFill="1" applyBorder="1">
      <alignment/>
      <protection/>
    </xf>
    <xf numFmtId="1" fontId="1" fillId="2" borderId="1" xfId="22" applyNumberFormat="1" applyFont="1" applyFill="1" applyBorder="1">
      <alignment/>
      <protection/>
    </xf>
    <xf numFmtId="0" fontId="1" fillId="3" borderId="1" xfId="22" applyFont="1" applyFill="1" applyBorder="1">
      <alignment/>
      <protection/>
    </xf>
    <xf numFmtId="0" fontId="1" fillId="3" borderId="2" xfId="22" applyFont="1" applyFill="1" applyBorder="1" applyAlignment="1">
      <alignment horizontal="center"/>
      <protection/>
    </xf>
    <xf numFmtId="0" fontId="1" fillId="3" borderId="2" xfId="22" applyFont="1" applyFill="1" applyBorder="1">
      <alignment/>
      <protection/>
    </xf>
    <xf numFmtId="0" fontId="1" fillId="3" borderId="1" xfId="22" applyFont="1" applyFill="1" applyBorder="1" applyAlignment="1">
      <alignment horizontal="center"/>
      <protection/>
    </xf>
    <xf numFmtId="0" fontId="4" fillId="3" borderId="1" xfId="22" applyFont="1" applyFill="1" applyBorder="1">
      <alignment/>
      <protection/>
    </xf>
    <xf numFmtId="0" fontId="4" fillId="3" borderId="1" xfId="22" applyFont="1" applyFill="1" applyBorder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0" fontId="7" fillId="2" borderId="1" xfId="22" applyFont="1" applyFill="1" applyBorder="1">
      <alignment/>
      <protection/>
    </xf>
    <xf numFmtId="1" fontId="7" fillId="2" borderId="1" xfId="22" applyNumberFormat="1" applyFont="1" applyFill="1" applyBorder="1">
      <alignment/>
      <protection/>
    </xf>
    <xf numFmtId="0" fontId="9" fillId="0" borderId="1" xfId="0" applyFont="1" applyBorder="1" applyAlignment="1">
      <alignment/>
    </xf>
    <xf numFmtId="0" fontId="1" fillId="0" borderId="0" xfId="22" applyFont="1">
      <alignment/>
      <protection/>
    </xf>
    <xf numFmtId="0" fontId="0" fillId="4" borderId="1" xfId="0" applyFill="1" applyBorder="1" applyAlignment="1">
      <alignment/>
    </xf>
    <xf numFmtId="0" fontId="3" fillId="2" borderId="2" xfId="22" applyFont="1" applyFill="1" applyBorder="1" applyAlignment="1">
      <alignment horizontal="center" vertical="center" wrapText="1"/>
      <protection/>
    </xf>
    <xf numFmtId="0" fontId="3" fillId="2" borderId="3" xfId="22" applyFont="1" applyFill="1" applyBorder="1" applyAlignment="1">
      <alignment horizontal="center" vertical="center" wrapText="1"/>
      <protection/>
    </xf>
    <xf numFmtId="0" fontId="3" fillId="2" borderId="4" xfId="22" applyFont="1" applyFill="1" applyBorder="1" applyAlignment="1">
      <alignment horizontal="center" vertical="center" wrapText="1"/>
      <protection/>
    </xf>
    <xf numFmtId="0" fontId="1" fillId="2" borderId="1" xfId="22" applyFont="1" applyFill="1" applyBorder="1" applyAlignment="1">
      <alignment horizontal="center" vertical="center" wrapText="1"/>
      <protection/>
    </xf>
    <xf numFmtId="0" fontId="1" fillId="2" borderId="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0" fontId="1" fillId="2" borderId="7" xfId="22" applyFont="1" applyFill="1" applyBorder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0" fontId="10" fillId="0" borderId="0" xfId="22" applyFont="1">
      <alignment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0" fontId="11" fillId="2" borderId="5" xfId="22" applyFont="1" applyFill="1" applyBorder="1" applyAlignment="1">
      <alignment horizontal="center" vertical="center" wrapText="1"/>
      <protection/>
    </xf>
    <xf numFmtId="0" fontId="11" fillId="2" borderId="5" xfId="22" applyFont="1" applyFill="1" applyBorder="1" applyAlignment="1">
      <alignment horizontal="center"/>
      <protection/>
    </xf>
    <xf numFmtId="0" fontId="11" fillId="2" borderId="6" xfId="22" applyFont="1" applyFill="1" applyBorder="1" applyAlignment="1">
      <alignment horizontal="center"/>
      <protection/>
    </xf>
    <xf numFmtId="0" fontId="11" fillId="2" borderId="5" xfId="22" applyFont="1" applyFill="1" applyBorder="1" applyAlignment="1">
      <alignment horizontal="center"/>
      <protection/>
    </xf>
    <xf numFmtId="0" fontId="11" fillId="2" borderId="3" xfId="22" applyFont="1" applyFill="1" applyBorder="1" applyAlignment="1">
      <alignment horizontal="center" vertical="center" wrapText="1"/>
      <protection/>
    </xf>
    <xf numFmtId="0" fontId="11" fillId="2" borderId="2" xfId="22" applyFont="1" applyFill="1" applyBorder="1" applyAlignment="1">
      <alignment horizontal="center" vertical="center" wrapText="1"/>
      <protection/>
    </xf>
    <xf numFmtId="0" fontId="11" fillId="2" borderId="2" xfId="22" applyFont="1" applyFill="1" applyBorder="1" applyAlignment="1">
      <alignment horizontal="center" vertical="center" wrapText="1"/>
      <protection/>
    </xf>
    <xf numFmtId="0" fontId="11" fillId="2" borderId="4" xfId="22" applyFont="1" applyFill="1" applyBorder="1" applyAlignment="1">
      <alignment horizontal="center" vertical="center" wrapText="1"/>
      <protection/>
    </xf>
    <xf numFmtId="0" fontId="11" fillId="2" borderId="3" xfId="22" applyFont="1" applyFill="1" applyBorder="1" applyAlignment="1">
      <alignment horizontal="center" vertical="center" wrapText="1"/>
      <protection/>
    </xf>
    <xf numFmtId="0" fontId="11" fillId="2" borderId="4" xfId="22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0" fontId="11" fillId="0" borderId="1" xfId="22" applyFont="1" applyBorder="1">
      <alignment/>
      <protection/>
    </xf>
    <xf numFmtId="0" fontId="11" fillId="0" borderId="1" xfId="22" applyFont="1" applyBorder="1" applyAlignment="1">
      <alignment horizontal="center"/>
      <protection/>
    </xf>
    <xf numFmtId="0" fontId="11" fillId="2" borderId="1" xfId="22" applyFont="1" applyFill="1" applyBorder="1">
      <alignment/>
      <protection/>
    </xf>
    <xf numFmtId="0" fontId="11" fillId="0" borderId="1" xfId="22" applyFont="1" applyFill="1" applyBorder="1">
      <alignment/>
      <protection/>
    </xf>
    <xf numFmtId="0" fontId="11" fillId="0" borderId="2" xfId="22" applyFont="1" applyFill="1" applyBorder="1">
      <alignment/>
      <protection/>
    </xf>
    <xf numFmtId="0" fontId="11" fillId="0" borderId="2" xfId="22" applyFont="1" applyBorder="1">
      <alignment/>
      <protection/>
    </xf>
    <xf numFmtId="0" fontId="11" fillId="0" borderId="2" xfId="22" applyFont="1" applyBorder="1" applyAlignment="1">
      <alignment horizontal="center"/>
      <protection/>
    </xf>
    <xf numFmtId="0" fontId="11" fillId="2" borderId="2" xfId="22" applyFont="1" applyFill="1" applyBorder="1">
      <alignment/>
      <protection/>
    </xf>
    <xf numFmtId="0" fontId="10" fillId="3" borderId="8" xfId="22" applyFont="1" applyFill="1" applyBorder="1">
      <alignment/>
      <protection/>
    </xf>
    <xf numFmtId="0" fontId="10" fillId="3" borderId="9" xfId="22" applyFont="1" applyFill="1" applyBorder="1" applyAlignment="1">
      <alignment horizontal="center"/>
      <protection/>
    </xf>
    <xf numFmtId="0" fontId="11" fillId="3" borderId="9" xfId="22" applyFont="1" applyFill="1" applyBorder="1" applyAlignment="1">
      <alignment horizontal="center"/>
      <protection/>
    </xf>
    <xf numFmtId="0" fontId="10" fillId="3" borderId="9" xfId="22" applyFont="1" applyFill="1" applyBorder="1">
      <alignment/>
      <protection/>
    </xf>
    <xf numFmtId="0" fontId="10" fillId="3" borderId="10" xfId="22" applyFont="1" applyFill="1" applyBorder="1">
      <alignment/>
      <protection/>
    </xf>
    <xf numFmtId="0" fontId="11" fillId="0" borderId="4" xfId="22" applyFont="1" applyBorder="1">
      <alignment/>
      <protection/>
    </xf>
    <xf numFmtId="0" fontId="11" fillId="0" borderId="4" xfId="22" applyFont="1" applyBorder="1" applyAlignment="1">
      <alignment horizontal="center"/>
      <protection/>
    </xf>
    <xf numFmtId="0" fontId="11" fillId="2" borderId="4" xfId="22" applyFont="1" applyFill="1" applyBorder="1">
      <alignment/>
      <protection/>
    </xf>
    <xf numFmtId="0" fontId="11" fillId="0" borderId="4" xfId="22" applyFont="1" applyFill="1" applyBorder="1">
      <alignment/>
      <protection/>
    </xf>
    <xf numFmtId="0" fontId="11" fillId="0" borderId="4" xfId="22" applyFont="1" applyBorder="1" applyAlignment="1">
      <alignment horizontal="right"/>
      <protection/>
    </xf>
    <xf numFmtId="0" fontId="11" fillId="0" borderId="1" xfId="22" applyFont="1" applyBorder="1" applyAlignment="1">
      <alignment horizontal="right"/>
      <protection/>
    </xf>
    <xf numFmtId="0" fontId="11" fillId="0" borderId="2" xfId="22" applyFont="1" applyBorder="1" applyAlignment="1">
      <alignment horizontal="right"/>
      <protection/>
    </xf>
    <xf numFmtId="0" fontId="10" fillId="3" borderId="11" xfId="22" applyFont="1" applyFill="1" applyBorder="1">
      <alignment/>
      <protection/>
    </xf>
    <xf numFmtId="0" fontId="10" fillId="3" borderId="12" xfId="22" applyFont="1" applyFill="1" applyBorder="1" applyAlignment="1">
      <alignment horizontal="center"/>
      <protection/>
    </xf>
    <xf numFmtId="0" fontId="11" fillId="3" borderId="12" xfId="22" applyFont="1" applyFill="1" applyBorder="1" applyAlignment="1">
      <alignment horizontal="center"/>
      <protection/>
    </xf>
    <xf numFmtId="0" fontId="10" fillId="3" borderId="12" xfId="22" applyFont="1" applyFill="1" applyBorder="1">
      <alignment/>
      <protection/>
    </xf>
    <xf numFmtId="0" fontId="10" fillId="3" borderId="13" xfId="22" applyFont="1" applyFill="1" applyBorder="1">
      <alignment/>
      <protection/>
    </xf>
    <xf numFmtId="0" fontId="10" fillId="3" borderId="14" xfId="22" applyFont="1" applyFill="1" applyBorder="1">
      <alignment/>
      <protection/>
    </xf>
    <xf numFmtId="0" fontId="10" fillId="3" borderId="15" xfId="22" applyFont="1" applyFill="1" applyBorder="1" applyAlignment="1">
      <alignment horizontal="center"/>
      <protection/>
    </xf>
    <xf numFmtId="0" fontId="10" fillId="3" borderId="15" xfId="22" applyFont="1" applyFill="1" applyBorder="1">
      <alignment/>
      <protection/>
    </xf>
    <xf numFmtId="0" fontId="10" fillId="3" borderId="16" xfId="22" applyFont="1" applyFill="1" applyBorder="1">
      <alignment/>
      <protection/>
    </xf>
    <xf numFmtId="0" fontId="11" fillId="0" borderId="17" xfId="22" applyFont="1" applyBorder="1">
      <alignment/>
      <protection/>
    </xf>
    <xf numFmtId="0" fontId="11" fillId="0" borderId="3" xfId="22" applyFont="1" applyBorder="1" applyAlignment="1">
      <alignment horizontal="center"/>
      <protection/>
    </xf>
    <xf numFmtId="0" fontId="11" fillId="0" borderId="4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11" fillId="0" borderId="1" xfId="22" applyFont="1" applyFill="1" applyBorder="1" applyAlignment="1">
      <alignment horizontal="center"/>
      <protection/>
    </xf>
    <xf numFmtId="0" fontId="12" fillId="0" borderId="1" xfId="21" applyFont="1" applyFill="1" applyBorder="1">
      <alignment/>
      <protection/>
    </xf>
    <xf numFmtId="0" fontId="11" fillId="3" borderId="11" xfId="22" applyFont="1" applyFill="1" applyBorder="1">
      <alignment/>
      <protection/>
    </xf>
    <xf numFmtId="0" fontId="11" fillId="3" borderId="18" xfId="22" applyFont="1" applyFill="1" applyBorder="1" applyAlignment="1">
      <alignment horizontal="center"/>
      <protection/>
    </xf>
    <xf numFmtId="0" fontId="11" fillId="3" borderId="12" xfId="22" applyFont="1" applyFill="1" applyBorder="1">
      <alignment/>
      <protection/>
    </xf>
    <xf numFmtId="0" fontId="11" fillId="3" borderId="13" xfId="22" applyFont="1" applyFill="1" applyBorder="1">
      <alignment/>
      <protection/>
    </xf>
    <xf numFmtId="0" fontId="11" fillId="0" borderId="0" xfId="22" applyFont="1" applyBorder="1">
      <alignment/>
      <protection/>
    </xf>
    <xf numFmtId="0" fontId="10" fillId="0" borderId="0" xfId="22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ZDR_MD" xfId="21"/>
    <cellStyle name="Normal_Spravki_proekt_Budjet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pane ySplit="2145" topLeftCell="BM43" activePane="bottomLeft" state="split"/>
      <selection pane="topLeft" activeCell="A1" sqref="A1:IV16384"/>
      <selection pane="bottomLeft" activeCell="D57" sqref="D57"/>
    </sheetView>
  </sheetViews>
  <sheetFormatPr defaultColWidth="9.140625" defaultRowHeight="12.75"/>
  <cols>
    <col min="1" max="1" width="44.421875" style="29" customWidth="1"/>
    <col min="2" max="2" width="6.421875" style="29" bestFit="1" customWidth="1"/>
    <col min="3" max="3" width="8.8515625" style="29" customWidth="1"/>
    <col min="4" max="4" width="10.7109375" style="29" customWidth="1"/>
    <col min="5" max="5" width="9.28125" style="29" customWidth="1"/>
    <col min="6" max="6" width="9.00390625" style="29" bestFit="1" customWidth="1"/>
    <col min="7" max="7" width="9.8515625" style="29" bestFit="1" customWidth="1"/>
    <col min="8" max="8" width="9.00390625" style="29" bestFit="1" customWidth="1"/>
    <col min="9" max="9" width="9.7109375" style="29" bestFit="1" customWidth="1"/>
    <col min="10" max="10" width="9.8515625" style="29" bestFit="1" customWidth="1"/>
    <col min="11" max="11" width="9.8515625" style="29" customWidth="1"/>
    <col min="12" max="16384" width="8.00390625" style="29" customWidth="1"/>
  </cols>
  <sheetData>
    <row r="1" spans="1:11" ht="15.75">
      <c r="A1" s="28" t="s">
        <v>145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="30" customFormat="1" ht="15.75">
      <c r="D2" s="30" t="s">
        <v>77</v>
      </c>
    </row>
    <row r="3" spans="1:11" ht="15.75">
      <c r="A3" s="31" t="s">
        <v>0</v>
      </c>
      <c r="B3" s="31" t="s">
        <v>1</v>
      </c>
      <c r="C3" s="32"/>
      <c r="D3" s="33" t="s">
        <v>2</v>
      </c>
      <c r="E3" s="34"/>
      <c r="F3" s="35"/>
      <c r="G3" s="33" t="s">
        <v>78</v>
      </c>
      <c r="H3" s="34"/>
      <c r="I3" s="35"/>
      <c r="J3" s="33" t="s">
        <v>79</v>
      </c>
      <c r="K3" s="34"/>
    </row>
    <row r="4" spans="1:11" ht="15.75">
      <c r="A4" s="31"/>
      <c r="B4" s="31"/>
      <c r="C4" s="36" t="s">
        <v>80</v>
      </c>
      <c r="D4" s="37" t="s">
        <v>143</v>
      </c>
      <c r="E4" s="37" t="s">
        <v>144</v>
      </c>
      <c r="F4" s="36" t="s">
        <v>80</v>
      </c>
      <c r="G4" s="37" t="s">
        <v>143</v>
      </c>
      <c r="H4" s="37" t="s">
        <v>144</v>
      </c>
      <c r="I4" s="38" t="s">
        <v>80</v>
      </c>
      <c r="J4" s="37" t="s">
        <v>143</v>
      </c>
      <c r="K4" s="37" t="s">
        <v>144</v>
      </c>
    </row>
    <row r="5" spans="1:11" ht="15.75">
      <c r="A5" s="31"/>
      <c r="B5" s="31"/>
      <c r="C5" s="39">
        <v>2009</v>
      </c>
      <c r="D5" s="40"/>
      <c r="E5" s="40"/>
      <c r="F5" s="39">
        <v>2009</v>
      </c>
      <c r="G5" s="40"/>
      <c r="H5" s="40"/>
      <c r="I5" s="36">
        <v>2009</v>
      </c>
      <c r="J5" s="40"/>
      <c r="K5" s="40"/>
    </row>
    <row r="6" spans="1:11" ht="15.75">
      <c r="A6" s="31"/>
      <c r="B6" s="31"/>
      <c r="C6" s="39"/>
      <c r="D6" s="41"/>
      <c r="E6" s="41"/>
      <c r="F6" s="39"/>
      <c r="G6" s="41"/>
      <c r="H6" s="41"/>
      <c r="I6" s="39"/>
      <c r="J6" s="41"/>
      <c r="K6" s="41"/>
    </row>
    <row r="7" spans="1:11" ht="15.75">
      <c r="A7" s="42">
        <v>1</v>
      </c>
      <c r="B7" s="42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1" ht="15.75">
      <c r="A8" s="43" t="s">
        <v>150</v>
      </c>
      <c r="B8" s="44" t="s">
        <v>6</v>
      </c>
      <c r="C8" s="44">
        <f aca="true" t="shared" si="0" ref="C8:E12">SUM(F8+I8)</f>
        <v>26000</v>
      </c>
      <c r="D8" s="45">
        <f t="shared" si="0"/>
        <v>27329</v>
      </c>
      <c r="E8" s="45">
        <f t="shared" si="0"/>
        <v>28000</v>
      </c>
      <c r="F8" s="46"/>
      <c r="G8" s="43"/>
      <c r="H8" s="43"/>
      <c r="I8" s="46">
        <v>26000</v>
      </c>
      <c r="J8" s="46">
        <v>27329</v>
      </c>
      <c r="K8" s="46">
        <v>28000</v>
      </c>
    </row>
    <row r="9" spans="1:11" ht="15.75">
      <c r="A9" s="43" t="s">
        <v>7</v>
      </c>
      <c r="B9" s="44" t="s">
        <v>8</v>
      </c>
      <c r="C9" s="44">
        <f t="shared" si="0"/>
        <v>150000</v>
      </c>
      <c r="D9" s="45">
        <f t="shared" si="0"/>
        <v>137755</v>
      </c>
      <c r="E9" s="45">
        <f t="shared" si="0"/>
        <v>140000</v>
      </c>
      <c r="F9" s="46"/>
      <c r="G9" s="43"/>
      <c r="H9" s="43"/>
      <c r="I9" s="46">
        <v>150000</v>
      </c>
      <c r="J9" s="46">
        <v>137755</v>
      </c>
      <c r="K9" s="46">
        <v>140000</v>
      </c>
    </row>
    <row r="10" spans="1:11" ht="15.75">
      <c r="A10" s="43" t="s">
        <v>9</v>
      </c>
      <c r="B10" s="44" t="s">
        <v>10</v>
      </c>
      <c r="C10" s="44">
        <f t="shared" si="0"/>
        <v>128000</v>
      </c>
      <c r="D10" s="45">
        <f t="shared" si="0"/>
        <v>166802</v>
      </c>
      <c r="E10" s="45">
        <f t="shared" si="0"/>
        <v>170000</v>
      </c>
      <c r="F10" s="46"/>
      <c r="G10" s="43"/>
      <c r="H10" s="43"/>
      <c r="I10" s="46">
        <v>128000</v>
      </c>
      <c r="J10" s="46">
        <v>166802</v>
      </c>
      <c r="K10" s="46">
        <v>170000</v>
      </c>
    </row>
    <row r="11" spans="1:11" ht="15.75">
      <c r="A11" s="43" t="s">
        <v>11</v>
      </c>
      <c r="B11" s="44" t="s">
        <v>12</v>
      </c>
      <c r="C11" s="44">
        <f t="shared" si="0"/>
        <v>220000</v>
      </c>
      <c r="D11" s="45">
        <f t="shared" si="0"/>
        <v>192392</v>
      </c>
      <c r="E11" s="45">
        <f t="shared" si="0"/>
        <v>200000</v>
      </c>
      <c r="F11" s="46"/>
      <c r="G11" s="43"/>
      <c r="H11" s="43"/>
      <c r="I11" s="46">
        <v>220000</v>
      </c>
      <c r="J11" s="47">
        <v>192392</v>
      </c>
      <c r="K11" s="46">
        <v>200000</v>
      </c>
    </row>
    <row r="12" spans="1:11" ht="16.5" thickBot="1">
      <c r="A12" s="48" t="s">
        <v>13</v>
      </c>
      <c r="B12" s="49" t="s">
        <v>14</v>
      </c>
      <c r="C12" s="49">
        <f t="shared" si="0"/>
        <v>3000</v>
      </c>
      <c r="D12" s="45">
        <f t="shared" si="0"/>
        <v>708</v>
      </c>
      <c r="E12" s="50">
        <f t="shared" si="0"/>
        <v>1000</v>
      </c>
      <c r="F12" s="47"/>
      <c r="G12" s="48"/>
      <c r="H12" s="48"/>
      <c r="I12" s="46">
        <v>3000</v>
      </c>
      <c r="J12" s="47">
        <v>708</v>
      </c>
      <c r="K12" s="47">
        <v>1000</v>
      </c>
    </row>
    <row r="13" spans="1:11" s="30" customFormat="1" ht="16.5" thickBot="1">
      <c r="A13" s="51" t="s">
        <v>15</v>
      </c>
      <c r="B13" s="52"/>
      <c r="C13" s="53">
        <f aca="true" t="shared" si="1" ref="C13:C43">SUM(F13+I13)</f>
        <v>527000</v>
      </c>
      <c r="D13" s="54">
        <f>SUM(D8:D12)</f>
        <v>524986</v>
      </c>
      <c r="E13" s="54">
        <f>SUM(E8:E12)</f>
        <v>539000</v>
      </c>
      <c r="F13" s="54"/>
      <c r="G13" s="54">
        <f>SUM(G8:G12)</f>
        <v>0</v>
      </c>
      <c r="H13" s="54">
        <f>SUM(H8:H12)</f>
        <v>0</v>
      </c>
      <c r="I13" s="52">
        <f>SUM(I8:I12)</f>
        <v>527000</v>
      </c>
      <c r="J13" s="54">
        <f>SUM(J8:J12)</f>
        <v>524986</v>
      </c>
      <c r="K13" s="55">
        <f>SUM(K8:K12)</f>
        <v>539000</v>
      </c>
    </row>
    <row r="14" spans="1:11" ht="15.75">
      <c r="A14" s="56" t="s">
        <v>16</v>
      </c>
      <c r="B14" s="57" t="s">
        <v>17</v>
      </c>
      <c r="C14" s="57">
        <f t="shared" si="1"/>
        <v>45000</v>
      </c>
      <c r="D14" s="58">
        <f aca="true" t="shared" si="2" ref="D14:D41">SUM(G14+J14)</f>
        <v>31994</v>
      </c>
      <c r="E14" s="58">
        <f aca="true" t="shared" si="3" ref="E14:E41">SUM(H14+K14)</f>
        <v>50000</v>
      </c>
      <c r="F14" s="59"/>
      <c r="G14" s="56">
        <v>27</v>
      </c>
      <c r="H14" s="56"/>
      <c r="I14" s="60">
        <v>45000</v>
      </c>
      <c r="J14" s="59">
        <v>31967</v>
      </c>
      <c r="K14" s="59">
        <v>50000</v>
      </c>
    </row>
    <row r="15" spans="1:11" ht="15.75">
      <c r="A15" s="43" t="s">
        <v>18</v>
      </c>
      <c r="B15" s="44" t="s">
        <v>19</v>
      </c>
      <c r="C15" s="44">
        <f t="shared" si="1"/>
        <v>74750</v>
      </c>
      <c r="D15" s="45">
        <f t="shared" si="2"/>
        <v>84405</v>
      </c>
      <c r="E15" s="45">
        <f t="shared" si="3"/>
        <v>75000</v>
      </c>
      <c r="F15" s="46"/>
      <c r="G15" s="43">
        <v>3480</v>
      </c>
      <c r="H15" s="43"/>
      <c r="I15" s="61">
        <v>74750</v>
      </c>
      <c r="J15" s="46">
        <v>80925</v>
      </c>
      <c r="K15" s="46">
        <v>75000</v>
      </c>
    </row>
    <row r="16" spans="1:11" ht="15.75">
      <c r="A16" s="43" t="s">
        <v>20</v>
      </c>
      <c r="B16" s="44" t="s">
        <v>21</v>
      </c>
      <c r="C16" s="44">
        <f t="shared" si="1"/>
        <v>50000</v>
      </c>
      <c r="D16" s="45">
        <f t="shared" si="2"/>
        <v>44956</v>
      </c>
      <c r="E16" s="45">
        <f t="shared" si="3"/>
        <v>42098</v>
      </c>
      <c r="F16" s="46"/>
      <c r="G16" s="43">
        <v>10050</v>
      </c>
      <c r="H16" s="43"/>
      <c r="I16" s="61">
        <v>50000</v>
      </c>
      <c r="J16" s="46">
        <v>34906</v>
      </c>
      <c r="K16" s="46">
        <v>42098</v>
      </c>
    </row>
    <row r="17" spans="1:11" ht="15.75">
      <c r="A17" s="43" t="s">
        <v>22</v>
      </c>
      <c r="B17" s="44" t="s">
        <v>23</v>
      </c>
      <c r="C17" s="44">
        <f t="shared" si="1"/>
        <v>0</v>
      </c>
      <c r="D17" s="45">
        <f t="shared" si="2"/>
        <v>0</v>
      </c>
      <c r="E17" s="45">
        <f t="shared" si="3"/>
        <v>0</v>
      </c>
      <c r="F17" s="46"/>
      <c r="G17" s="43"/>
      <c r="H17" s="43"/>
      <c r="I17" s="61">
        <v>0</v>
      </c>
      <c r="J17" s="46">
        <v>0</v>
      </c>
      <c r="K17" s="46">
        <v>0</v>
      </c>
    </row>
    <row r="18" spans="1:11" ht="15.75">
      <c r="A18" s="43" t="s">
        <v>24</v>
      </c>
      <c r="B18" s="44" t="s">
        <v>25</v>
      </c>
      <c r="C18" s="44">
        <f t="shared" si="1"/>
        <v>1000</v>
      </c>
      <c r="D18" s="45">
        <f t="shared" si="2"/>
        <v>1430</v>
      </c>
      <c r="E18" s="45">
        <f t="shared" si="3"/>
        <v>0</v>
      </c>
      <c r="F18" s="46"/>
      <c r="G18" s="43"/>
      <c r="H18" s="43"/>
      <c r="I18" s="61">
        <v>1000</v>
      </c>
      <c r="J18" s="46">
        <v>1430</v>
      </c>
      <c r="K18" s="46">
        <v>0</v>
      </c>
    </row>
    <row r="19" spans="1:11" ht="15.75">
      <c r="A19" s="43" t="s">
        <v>147</v>
      </c>
      <c r="B19" s="44" t="s">
        <v>146</v>
      </c>
      <c r="C19" s="44">
        <f>SUM(F19+I19)</f>
        <v>0</v>
      </c>
      <c r="D19" s="45">
        <f>SUM(G19+J19)</f>
        <v>658</v>
      </c>
      <c r="E19" s="45">
        <f>SUM(H19+K19)</f>
        <v>0</v>
      </c>
      <c r="F19" s="46"/>
      <c r="G19" s="43">
        <v>658</v>
      </c>
      <c r="H19" s="43"/>
      <c r="I19" s="61">
        <v>0</v>
      </c>
      <c r="J19" s="46">
        <v>0</v>
      </c>
      <c r="K19" s="46">
        <v>0</v>
      </c>
    </row>
    <row r="20" spans="1:11" ht="15.75">
      <c r="A20" s="43" t="s">
        <v>26</v>
      </c>
      <c r="B20" s="44" t="s">
        <v>27</v>
      </c>
      <c r="C20" s="44">
        <f t="shared" si="1"/>
        <v>90000</v>
      </c>
      <c r="D20" s="45">
        <f t="shared" si="2"/>
        <v>87055</v>
      </c>
      <c r="E20" s="45">
        <f t="shared" si="3"/>
        <v>90000</v>
      </c>
      <c r="F20" s="46"/>
      <c r="G20" s="43"/>
      <c r="H20" s="43"/>
      <c r="I20" s="61">
        <v>90000</v>
      </c>
      <c r="J20" s="46">
        <v>87055</v>
      </c>
      <c r="K20" s="46">
        <v>90000</v>
      </c>
    </row>
    <row r="21" spans="1:11" ht="15.75">
      <c r="A21" s="43" t="s">
        <v>28</v>
      </c>
      <c r="B21" s="44" t="s">
        <v>29</v>
      </c>
      <c r="C21" s="44">
        <f t="shared" si="1"/>
        <v>22000</v>
      </c>
      <c r="D21" s="45">
        <f t="shared" si="2"/>
        <v>18883</v>
      </c>
      <c r="E21" s="45">
        <f t="shared" si="3"/>
        <v>20000</v>
      </c>
      <c r="F21" s="46"/>
      <c r="G21" s="43"/>
      <c r="H21" s="43"/>
      <c r="I21" s="61">
        <v>22000</v>
      </c>
      <c r="J21" s="46">
        <v>18883</v>
      </c>
      <c r="K21" s="46">
        <v>20000</v>
      </c>
    </row>
    <row r="22" spans="1:11" ht="15.75">
      <c r="A22" s="43" t="s">
        <v>30</v>
      </c>
      <c r="B22" s="44" t="s">
        <v>31</v>
      </c>
      <c r="C22" s="44">
        <f t="shared" si="1"/>
        <v>80000</v>
      </c>
      <c r="D22" s="45">
        <f t="shared" si="2"/>
        <v>77715</v>
      </c>
      <c r="E22" s="45">
        <f t="shared" si="3"/>
        <v>80000</v>
      </c>
      <c r="F22" s="46"/>
      <c r="G22" s="43"/>
      <c r="H22" s="43"/>
      <c r="I22" s="61">
        <v>80000</v>
      </c>
      <c r="J22" s="46">
        <v>77715</v>
      </c>
      <c r="K22" s="46">
        <v>80000</v>
      </c>
    </row>
    <row r="23" spans="1:11" ht="15.75">
      <c r="A23" s="43" t="s">
        <v>32</v>
      </c>
      <c r="B23" s="44" t="s">
        <v>33</v>
      </c>
      <c r="C23" s="44">
        <f t="shared" si="1"/>
        <v>30000</v>
      </c>
      <c r="D23" s="45">
        <f t="shared" si="2"/>
        <v>31648</v>
      </c>
      <c r="E23" s="45">
        <f t="shared" si="3"/>
        <v>30000</v>
      </c>
      <c r="F23" s="46"/>
      <c r="G23" s="43"/>
      <c r="H23" s="43"/>
      <c r="I23" s="61">
        <v>30000</v>
      </c>
      <c r="J23" s="46">
        <v>31648</v>
      </c>
      <c r="K23" s="46">
        <v>30000</v>
      </c>
    </row>
    <row r="24" spans="1:11" ht="15.75">
      <c r="A24" s="43" t="s">
        <v>34</v>
      </c>
      <c r="B24" s="44" t="s">
        <v>35</v>
      </c>
      <c r="C24" s="44">
        <f t="shared" si="1"/>
        <v>497000</v>
      </c>
      <c r="D24" s="45">
        <f t="shared" si="2"/>
        <v>430499</v>
      </c>
      <c r="E24" s="45">
        <f t="shared" si="3"/>
        <v>565326</v>
      </c>
      <c r="F24" s="46"/>
      <c r="G24" s="43"/>
      <c r="H24" s="43"/>
      <c r="I24" s="61">
        <v>497000</v>
      </c>
      <c r="J24" s="46">
        <v>430499</v>
      </c>
      <c r="K24" s="46">
        <v>565326</v>
      </c>
    </row>
    <row r="25" spans="1:11" ht="15.75">
      <c r="A25" s="43" t="s">
        <v>36</v>
      </c>
      <c r="B25" s="44" t="s">
        <v>37</v>
      </c>
      <c r="C25" s="44">
        <f t="shared" si="1"/>
        <v>45000</v>
      </c>
      <c r="D25" s="45">
        <f t="shared" si="2"/>
        <v>32222</v>
      </c>
      <c r="E25" s="45">
        <f t="shared" si="3"/>
        <v>35000</v>
      </c>
      <c r="F25" s="46"/>
      <c r="G25" s="43"/>
      <c r="H25" s="43"/>
      <c r="I25" s="61">
        <v>45000</v>
      </c>
      <c r="J25" s="46">
        <v>32222</v>
      </c>
      <c r="K25" s="46">
        <v>35000</v>
      </c>
    </row>
    <row r="26" spans="1:11" ht="15.75">
      <c r="A26" s="43" t="s">
        <v>38</v>
      </c>
      <c r="B26" s="44" t="s">
        <v>39</v>
      </c>
      <c r="C26" s="44">
        <f t="shared" si="1"/>
        <v>100000</v>
      </c>
      <c r="D26" s="45">
        <f t="shared" si="2"/>
        <v>64740</v>
      </c>
      <c r="E26" s="45">
        <f t="shared" si="3"/>
        <v>65000</v>
      </c>
      <c r="F26" s="46"/>
      <c r="G26" s="43"/>
      <c r="H26" s="43"/>
      <c r="I26" s="61">
        <v>100000</v>
      </c>
      <c r="J26" s="46">
        <v>64740</v>
      </c>
      <c r="K26" s="46">
        <v>65000</v>
      </c>
    </row>
    <row r="27" spans="1:11" ht="15.75">
      <c r="A27" s="43" t="s">
        <v>40</v>
      </c>
      <c r="B27" s="44" t="s">
        <v>41</v>
      </c>
      <c r="C27" s="44">
        <f t="shared" si="1"/>
        <v>5000</v>
      </c>
      <c r="D27" s="45">
        <f t="shared" si="2"/>
        <v>3790</v>
      </c>
      <c r="E27" s="45">
        <f t="shared" si="3"/>
        <v>4000</v>
      </c>
      <c r="F27" s="46"/>
      <c r="G27" s="43"/>
      <c r="H27" s="43"/>
      <c r="I27" s="61">
        <v>5000</v>
      </c>
      <c r="J27" s="46">
        <v>3790</v>
      </c>
      <c r="K27" s="46">
        <v>4000</v>
      </c>
    </row>
    <row r="28" spans="1:11" ht="15.75">
      <c r="A28" s="43" t="s">
        <v>42</v>
      </c>
      <c r="B28" s="44" t="s">
        <v>43</v>
      </c>
      <c r="C28" s="44">
        <f t="shared" si="1"/>
        <v>4000</v>
      </c>
      <c r="D28" s="45">
        <f t="shared" si="2"/>
        <v>2723</v>
      </c>
      <c r="E28" s="45">
        <f t="shared" si="3"/>
        <v>3000</v>
      </c>
      <c r="F28" s="46"/>
      <c r="G28" s="43"/>
      <c r="H28" s="43"/>
      <c r="I28" s="61">
        <v>4000</v>
      </c>
      <c r="J28" s="46">
        <v>2723</v>
      </c>
      <c r="K28" s="46">
        <v>3000</v>
      </c>
    </row>
    <row r="29" spans="1:11" ht="15.75">
      <c r="A29" s="43" t="s">
        <v>81</v>
      </c>
      <c r="B29" s="44" t="s">
        <v>45</v>
      </c>
      <c r="C29" s="44">
        <f t="shared" si="1"/>
        <v>1000</v>
      </c>
      <c r="D29" s="45">
        <f t="shared" si="2"/>
        <v>185</v>
      </c>
      <c r="E29" s="45">
        <f t="shared" si="3"/>
        <v>2500</v>
      </c>
      <c r="F29" s="46"/>
      <c r="G29" s="43"/>
      <c r="H29" s="43"/>
      <c r="I29" s="61">
        <v>1000</v>
      </c>
      <c r="J29" s="46">
        <v>185</v>
      </c>
      <c r="K29" s="46">
        <v>2500</v>
      </c>
    </row>
    <row r="30" spans="1:11" ht="15.75">
      <c r="A30" s="43" t="s">
        <v>46</v>
      </c>
      <c r="B30" s="44" t="s">
        <v>47</v>
      </c>
      <c r="C30" s="44">
        <f t="shared" si="1"/>
        <v>3000</v>
      </c>
      <c r="D30" s="45">
        <f t="shared" si="2"/>
        <v>5115</v>
      </c>
      <c r="E30" s="45">
        <f t="shared" si="3"/>
        <v>3000</v>
      </c>
      <c r="F30" s="46"/>
      <c r="G30" s="43"/>
      <c r="H30" s="43"/>
      <c r="I30" s="61">
        <v>3000</v>
      </c>
      <c r="J30" s="46">
        <v>5115</v>
      </c>
      <c r="K30" s="46">
        <v>3000</v>
      </c>
    </row>
    <row r="31" spans="1:11" ht="15.75">
      <c r="A31" s="43" t="s">
        <v>50</v>
      </c>
      <c r="B31" s="44" t="s">
        <v>51</v>
      </c>
      <c r="C31" s="44">
        <f t="shared" si="1"/>
        <v>5000</v>
      </c>
      <c r="D31" s="45">
        <f t="shared" si="2"/>
        <v>24304</v>
      </c>
      <c r="E31" s="45">
        <f t="shared" si="3"/>
        <v>5000</v>
      </c>
      <c r="F31" s="46"/>
      <c r="G31" s="43"/>
      <c r="H31" s="43"/>
      <c r="I31" s="61">
        <v>5000</v>
      </c>
      <c r="J31" s="46">
        <v>24304</v>
      </c>
      <c r="K31" s="46">
        <v>5000</v>
      </c>
    </row>
    <row r="32" spans="1:11" ht="15.75">
      <c r="A32" s="43" t="s">
        <v>82</v>
      </c>
      <c r="B32" s="44" t="s">
        <v>53</v>
      </c>
      <c r="C32" s="44">
        <f t="shared" si="1"/>
        <v>0</v>
      </c>
      <c r="D32" s="45">
        <f t="shared" si="2"/>
        <v>0</v>
      </c>
      <c r="E32" s="45">
        <f t="shared" si="3"/>
        <v>0</v>
      </c>
      <c r="F32" s="46"/>
      <c r="G32" s="43"/>
      <c r="H32" s="43"/>
      <c r="I32" s="61">
        <v>0</v>
      </c>
      <c r="J32" s="43">
        <v>0</v>
      </c>
      <c r="K32" s="43">
        <v>0</v>
      </c>
    </row>
    <row r="33" spans="1:11" ht="15.75">
      <c r="A33" s="43" t="s">
        <v>83</v>
      </c>
      <c r="B33" s="44" t="s">
        <v>55</v>
      </c>
      <c r="C33" s="44">
        <f t="shared" si="1"/>
        <v>0</v>
      </c>
      <c r="D33" s="45">
        <f t="shared" si="2"/>
        <v>465</v>
      </c>
      <c r="E33" s="45">
        <f t="shared" si="3"/>
        <v>0</v>
      </c>
      <c r="F33" s="46"/>
      <c r="G33" s="43">
        <v>465</v>
      </c>
      <c r="H33" s="43"/>
      <c r="I33" s="61">
        <v>0</v>
      </c>
      <c r="J33" s="43">
        <v>0</v>
      </c>
      <c r="K33" s="43">
        <v>0</v>
      </c>
    </row>
    <row r="34" spans="1:11" ht="15.75">
      <c r="A34" s="43" t="s">
        <v>56</v>
      </c>
      <c r="B34" s="44" t="s">
        <v>57</v>
      </c>
      <c r="C34" s="44">
        <f t="shared" si="1"/>
        <v>67295</v>
      </c>
      <c r="D34" s="45">
        <f t="shared" si="2"/>
        <v>58810</v>
      </c>
      <c r="E34" s="45">
        <f t="shared" si="3"/>
        <v>35000</v>
      </c>
      <c r="F34" s="46"/>
      <c r="G34" s="43"/>
      <c r="H34" s="43"/>
      <c r="I34" s="61">
        <v>67295</v>
      </c>
      <c r="J34" s="43">
        <v>58810</v>
      </c>
      <c r="K34" s="43">
        <v>35000</v>
      </c>
    </row>
    <row r="35" spans="1:11" ht="15.75">
      <c r="A35" s="43" t="s">
        <v>58</v>
      </c>
      <c r="B35" s="44" t="s">
        <v>59</v>
      </c>
      <c r="C35" s="44">
        <f t="shared" si="1"/>
        <v>-82000</v>
      </c>
      <c r="D35" s="45">
        <f t="shared" si="2"/>
        <v>-135486</v>
      </c>
      <c r="E35" s="45">
        <f t="shared" si="3"/>
        <v>-90000</v>
      </c>
      <c r="F35" s="46"/>
      <c r="G35" s="43"/>
      <c r="H35" s="43"/>
      <c r="I35" s="61">
        <v>-82000</v>
      </c>
      <c r="J35" s="43">
        <v>-135486</v>
      </c>
      <c r="K35" s="43">
        <v>-90000</v>
      </c>
    </row>
    <row r="36" spans="1:11" ht="15.75">
      <c r="A36" s="43" t="s">
        <v>60</v>
      </c>
      <c r="B36" s="44" t="s">
        <v>61</v>
      </c>
      <c r="C36" s="44">
        <f t="shared" si="1"/>
        <v>-13000</v>
      </c>
      <c r="D36" s="45">
        <f t="shared" si="2"/>
        <v>-13034</v>
      </c>
      <c r="E36" s="45">
        <f t="shared" si="3"/>
        <v>-80000</v>
      </c>
      <c r="F36" s="46"/>
      <c r="G36" s="43">
        <v>-299</v>
      </c>
      <c r="H36" s="43"/>
      <c r="I36" s="61">
        <v>-13000</v>
      </c>
      <c r="J36" s="43">
        <v>-12735</v>
      </c>
      <c r="K36" s="43">
        <v>-80000</v>
      </c>
    </row>
    <row r="37" spans="1:11" ht="15.75">
      <c r="A37" s="43" t="s">
        <v>62</v>
      </c>
      <c r="B37" s="44" t="s">
        <v>63</v>
      </c>
      <c r="C37" s="44">
        <f t="shared" si="1"/>
        <v>100000</v>
      </c>
      <c r="D37" s="45">
        <f t="shared" si="2"/>
        <v>47726</v>
      </c>
      <c r="E37" s="45">
        <f t="shared" si="3"/>
        <v>40000</v>
      </c>
      <c r="F37" s="46"/>
      <c r="G37" s="43"/>
      <c r="H37" s="43"/>
      <c r="I37" s="61">
        <v>100000</v>
      </c>
      <c r="J37" s="43">
        <v>47726</v>
      </c>
      <c r="K37" s="43">
        <v>40000</v>
      </c>
    </row>
    <row r="38" spans="1:11" ht="15.75">
      <c r="A38" s="43" t="s">
        <v>64</v>
      </c>
      <c r="B38" s="44" t="s">
        <v>65</v>
      </c>
      <c r="C38" s="44">
        <f t="shared" si="1"/>
        <v>40000</v>
      </c>
      <c r="D38" s="45">
        <f t="shared" si="2"/>
        <v>31134</v>
      </c>
      <c r="E38" s="45">
        <f t="shared" si="3"/>
        <v>28000</v>
      </c>
      <c r="F38" s="46"/>
      <c r="G38" s="43"/>
      <c r="H38" s="43"/>
      <c r="I38" s="61">
        <v>40000</v>
      </c>
      <c r="J38" s="43">
        <v>31134</v>
      </c>
      <c r="K38" s="43">
        <v>28000</v>
      </c>
    </row>
    <row r="39" spans="1:11" ht="15.75">
      <c r="A39" s="43" t="s">
        <v>66</v>
      </c>
      <c r="B39" s="44" t="s">
        <v>67</v>
      </c>
      <c r="C39" s="44">
        <f t="shared" si="1"/>
        <v>465860</v>
      </c>
      <c r="D39" s="45">
        <f t="shared" si="2"/>
        <v>458645</v>
      </c>
      <c r="E39" s="45">
        <f t="shared" si="3"/>
        <v>185000</v>
      </c>
      <c r="F39" s="46"/>
      <c r="G39" s="43"/>
      <c r="H39" s="43"/>
      <c r="I39" s="61">
        <v>465860</v>
      </c>
      <c r="J39" s="43">
        <v>458645</v>
      </c>
      <c r="K39" s="43">
        <v>185000</v>
      </c>
    </row>
    <row r="40" spans="1:11" ht="15.75">
      <c r="A40" s="43" t="s">
        <v>68</v>
      </c>
      <c r="B40" s="44" t="s">
        <v>69</v>
      </c>
      <c r="C40" s="44">
        <f t="shared" si="1"/>
        <v>3300</v>
      </c>
      <c r="D40" s="45">
        <f t="shared" si="2"/>
        <v>7400</v>
      </c>
      <c r="E40" s="45">
        <f t="shared" si="3"/>
        <v>5000</v>
      </c>
      <c r="F40" s="46"/>
      <c r="G40" s="43"/>
      <c r="H40" s="43"/>
      <c r="I40" s="61">
        <v>3300</v>
      </c>
      <c r="J40" s="48">
        <v>7400</v>
      </c>
      <c r="K40" s="43">
        <v>5000</v>
      </c>
    </row>
    <row r="41" spans="1:11" ht="16.5" thickBot="1">
      <c r="A41" s="48" t="s">
        <v>70</v>
      </c>
      <c r="B41" s="49" t="s">
        <v>71</v>
      </c>
      <c r="C41" s="49">
        <f t="shared" si="1"/>
        <v>16271</v>
      </c>
      <c r="D41" s="50">
        <f t="shared" si="2"/>
        <v>11371</v>
      </c>
      <c r="E41" s="45">
        <f t="shared" si="3"/>
        <v>10000</v>
      </c>
      <c r="F41" s="47">
        <v>300</v>
      </c>
      <c r="G41" s="48">
        <v>300</v>
      </c>
      <c r="H41" s="48"/>
      <c r="I41" s="62">
        <v>15971</v>
      </c>
      <c r="J41" s="62">
        <v>11071</v>
      </c>
      <c r="K41" s="48">
        <v>10000</v>
      </c>
    </row>
    <row r="42" spans="1:11" s="30" customFormat="1" ht="15.75">
      <c r="A42" s="63" t="s">
        <v>72</v>
      </c>
      <c r="B42" s="64"/>
      <c r="C42" s="65">
        <f t="shared" si="1"/>
        <v>1650476</v>
      </c>
      <c r="D42" s="66">
        <f>SUM(D14:D41)</f>
        <v>1409353</v>
      </c>
      <c r="E42" s="66">
        <f>SUM(E14:E41)</f>
        <v>1202924</v>
      </c>
      <c r="F42" s="66">
        <f>SUM(F14:F41)</f>
        <v>300</v>
      </c>
      <c r="G42" s="66">
        <f>SUM(G14:G41)</f>
        <v>14681</v>
      </c>
      <c r="H42" s="66">
        <f>H41+H12</f>
        <v>0</v>
      </c>
      <c r="I42" s="66">
        <f>SUM(I14:I41)</f>
        <v>1650176</v>
      </c>
      <c r="J42" s="66">
        <f>SUM(J14:J41)</f>
        <v>1394672</v>
      </c>
      <c r="K42" s="67">
        <f>SUM(K14:K41)</f>
        <v>1202924</v>
      </c>
    </row>
    <row r="43" spans="1:11" s="30" customFormat="1" ht="16.5" thickBot="1">
      <c r="A43" s="68" t="s">
        <v>73</v>
      </c>
      <c r="B43" s="69"/>
      <c r="C43" s="69">
        <f t="shared" si="1"/>
        <v>2177476</v>
      </c>
      <c r="D43" s="70">
        <f>D42+D13</f>
        <v>1934339</v>
      </c>
      <c r="E43" s="70">
        <f>E42+E13</f>
        <v>1741924</v>
      </c>
      <c r="F43" s="70">
        <f>F42+F13</f>
        <v>300</v>
      </c>
      <c r="G43" s="70">
        <f>G42+G13</f>
        <v>14681</v>
      </c>
      <c r="H43" s="70">
        <f>H42+H13</f>
        <v>0</v>
      </c>
      <c r="I43" s="70">
        <f>I42+I13</f>
        <v>2177176</v>
      </c>
      <c r="J43" s="70">
        <f>J42+J13</f>
        <v>1919658</v>
      </c>
      <c r="K43" s="71">
        <f>K42+K13</f>
        <v>1741924</v>
      </c>
    </row>
    <row r="44" spans="1:11" ht="15.75">
      <c r="A44" s="42">
        <v>1</v>
      </c>
      <c r="B44" s="42">
        <v>2</v>
      </c>
      <c r="C44" s="39">
        <v>3</v>
      </c>
      <c r="D44" s="39">
        <v>4</v>
      </c>
      <c r="E44" s="39">
        <v>5</v>
      </c>
      <c r="F44" s="39">
        <v>6</v>
      </c>
      <c r="G44" s="39">
        <v>7</v>
      </c>
      <c r="H44" s="39">
        <v>8</v>
      </c>
      <c r="I44" s="39">
        <v>9</v>
      </c>
      <c r="J44" s="39">
        <v>10</v>
      </c>
      <c r="K44" s="39">
        <v>11</v>
      </c>
    </row>
    <row r="45" spans="1:11" ht="15.75">
      <c r="A45" s="43" t="s">
        <v>84</v>
      </c>
      <c r="B45" s="44" t="s">
        <v>85</v>
      </c>
      <c r="C45" s="44">
        <f aca="true" t="shared" si="4" ref="C45:C76">SUM(F45+I45)</f>
        <v>6303331</v>
      </c>
      <c r="D45" s="45">
        <f aca="true" t="shared" si="5" ref="D45:D76">SUM(G45+J45)</f>
        <v>5733363</v>
      </c>
      <c r="E45" s="45">
        <f aca="true" t="shared" si="6" ref="E45:E76">SUM(H45+K45)</f>
        <v>5411708</v>
      </c>
      <c r="F45" s="46">
        <v>6303331</v>
      </c>
      <c r="G45" s="46">
        <v>5733363</v>
      </c>
      <c r="H45" s="43">
        <v>5411708</v>
      </c>
      <c r="I45" s="43">
        <v>0</v>
      </c>
      <c r="J45" s="43">
        <v>0</v>
      </c>
      <c r="K45" s="43">
        <v>0</v>
      </c>
    </row>
    <row r="46" spans="1:11" ht="15.75">
      <c r="A46" s="43" t="s">
        <v>86</v>
      </c>
      <c r="B46" s="44" t="s">
        <v>87</v>
      </c>
      <c r="C46" s="49">
        <f t="shared" si="4"/>
        <v>1015000</v>
      </c>
      <c r="D46" s="45">
        <f t="shared" si="5"/>
        <v>913500</v>
      </c>
      <c r="E46" s="45">
        <f t="shared" si="6"/>
        <v>1018600</v>
      </c>
      <c r="F46" s="46"/>
      <c r="G46" s="46"/>
      <c r="H46" s="43"/>
      <c r="I46" s="43">
        <v>1015000</v>
      </c>
      <c r="J46" s="43">
        <v>913500</v>
      </c>
      <c r="K46" s="43">
        <v>1018600</v>
      </c>
    </row>
    <row r="47" spans="1:11" ht="15.75">
      <c r="A47" s="43" t="s">
        <v>88</v>
      </c>
      <c r="B47" s="44" t="s">
        <v>89</v>
      </c>
      <c r="C47" s="49">
        <f t="shared" si="4"/>
        <v>873293</v>
      </c>
      <c r="D47" s="45">
        <f t="shared" si="5"/>
        <v>785963</v>
      </c>
      <c r="E47" s="45">
        <f t="shared" si="6"/>
        <v>249500</v>
      </c>
      <c r="F47" s="46"/>
      <c r="G47" s="46"/>
      <c r="H47" s="43"/>
      <c r="I47" s="43">
        <v>873293</v>
      </c>
      <c r="J47" s="43">
        <v>785963</v>
      </c>
      <c r="K47" s="43">
        <v>249500</v>
      </c>
    </row>
    <row r="48" spans="1:11" ht="15.75">
      <c r="A48" s="43" t="s">
        <v>90</v>
      </c>
      <c r="B48" s="44" t="s">
        <v>91</v>
      </c>
      <c r="C48" s="49">
        <f t="shared" si="4"/>
        <v>143278</v>
      </c>
      <c r="D48" s="45">
        <f t="shared" si="5"/>
        <v>143278</v>
      </c>
      <c r="E48" s="45">
        <f t="shared" si="6"/>
        <v>0</v>
      </c>
      <c r="F48" s="46"/>
      <c r="G48" s="46"/>
      <c r="H48" s="43"/>
      <c r="I48" s="43">
        <v>143278</v>
      </c>
      <c r="J48" s="43">
        <v>143278</v>
      </c>
      <c r="K48" s="43"/>
    </row>
    <row r="49" spans="1:11" ht="15.75">
      <c r="A49" s="43" t="s">
        <v>92</v>
      </c>
      <c r="B49" s="44" t="s">
        <v>93</v>
      </c>
      <c r="C49" s="49">
        <f t="shared" si="4"/>
        <v>0</v>
      </c>
      <c r="D49" s="45">
        <f t="shared" si="5"/>
        <v>0</v>
      </c>
      <c r="E49" s="45">
        <f t="shared" si="6"/>
        <v>0</v>
      </c>
      <c r="F49" s="46"/>
      <c r="G49" s="46"/>
      <c r="H49" s="43"/>
      <c r="I49" s="43">
        <v>0</v>
      </c>
      <c r="J49" s="43"/>
      <c r="K49" s="43"/>
    </row>
    <row r="50" spans="1:11" ht="15.75">
      <c r="A50" s="48" t="s">
        <v>94</v>
      </c>
      <c r="B50" s="49" t="s">
        <v>95</v>
      </c>
      <c r="C50" s="49">
        <f t="shared" si="4"/>
        <v>0</v>
      </c>
      <c r="D50" s="45">
        <f t="shared" si="5"/>
        <v>-13697</v>
      </c>
      <c r="E50" s="45">
        <f t="shared" si="6"/>
        <v>0</v>
      </c>
      <c r="F50" s="46"/>
      <c r="G50" s="46"/>
      <c r="H50" s="43"/>
      <c r="I50" s="43">
        <v>0</v>
      </c>
      <c r="J50" s="43">
        <v>-13697</v>
      </c>
      <c r="K50" s="43"/>
    </row>
    <row r="51" spans="1:11" ht="16.5" thickBot="1">
      <c r="A51" s="72" t="s">
        <v>96</v>
      </c>
      <c r="B51" s="73" t="s">
        <v>97</v>
      </c>
      <c r="C51" s="49">
        <f t="shared" si="4"/>
        <v>132624</v>
      </c>
      <c r="D51" s="45">
        <f t="shared" si="5"/>
        <v>132624</v>
      </c>
      <c r="E51" s="45">
        <f t="shared" si="6"/>
        <v>0</v>
      </c>
      <c r="F51" s="46">
        <v>132624</v>
      </c>
      <c r="G51" s="46">
        <v>132624</v>
      </c>
      <c r="H51" s="43"/>
      <c r="I51" s="43">
        <v>0</v>
      </c>
      <c r="J51" s="43"/>
      <c r="K51" s="43"/>
    </row>
    <row r="52" spans="1:11" s="30" customFormat="1" ht="16.5" thickBot="1">
      <c r="A52" s="51" t="s">
        <v>98</v>
      </c>
      <c r="B52" s="52"/>
      <c r="C52" s="53">
        <f t="shared" si="4"/>
        <v>8467526</v>
      </c>
      <c r="D52" s="54">
        <f t="shared" si="5"/>
        <v>7695031</v>
      </c>
      <c r="E52" s="54">
        <f t="shared" si="6"/>
        <v>6679808</v>
      </c>
      <c r="F52" s="54">
        <f>SUM(F45:F51)</f>
        <v>6435955</v>
      </c>
      <c r="G52" s="54">
        <f>SUM(G45:G51)</f>
        <v>5865987</v>
      </c>
      <c r="H52" s="54">
        <f>SUM(H45:H51)</f>
        <v>5411708</v>
      </c>
      <c r="I52" s="54">
        <f>SUM(I45:I51)</f>
        <v>2031571</v>
      </c>
      <c r="J52" s="54">
        <f>SUM(J45:J50)</f>
        <v>1829044</v>
      </c>
      <c r="K52" s="54">
        <f>SUM(K45:K51)</f>
        <v>1268100</v>
      </c>
    </row>
    <row r="53" spans="1:11" ht="15.75">
      <c r="A53" s="56" t="s">
        <v>99</v>
      </c>
      <c r="B53" s="57" t="s">
        <v>100</v>
      </c>
      <c r="C53" s="73">
        <f t="shared" si="4"/>
        <v>126836</v>
      </c>
      <c r="D53" s="58">
        <f t="shared" si="5"/>
        <v>126836</v>
      </c>
      <c r="E53" s="58">
        <f t="shared" si="6"/>
        <v>0</v>
      </c>
      <c r="F53" s="59">
        <v>44812</v>
      </c>
      <c r="G53" s="59">
        <v>44812</v>
      </c>
      <c r="H53" s="56"/>
      <c r="I53" s="56">
        <v>82024</v>
      </c>
      <c r="J53" s="56">
        <v>82024</v>
      </c>
      <c r="K53" s="56"/>
    </row>
    <row r="54" spans="1:11" ht="15.75">
      <c r="A54" s="43" t="s">
        <v>101</v>
      </c>
      <c r="B54" s="44" t="s">
        <v>102</v>
      </c>
      <c r="C54" s="49">
        <f t="shared" si="4"/>
        <v>-90000</v>
      </c>
      <c r="D54" s="45">
        <f t="shared" si="5"/>
        <v>-72217</v>
      </c>
      <c r="E54" s="45">
        <f t="shared" si="6"/>
        <v>0</v>
      </c>
      <c r="F54" s="46">
        <v>-41290</v>
      </c>
      <c r="G54" s="46">
        <v>-41290</v>
      </c>
      <c r="H54" s="43"/>
      <c r="I54" s="43">
        <v>-48710</v>
      </c>
      <c r="J54" s="43">
        <v>-30927</v>
      </c>
      <c r="K54" s="43"/>
    </row>
    <row r="55" spans="1:11" ht="15.75">
      <c r="A55" s="43" t="s">
        <v>103</v>
      </c>
      <c r="B55" s="44" t="s">
        <v>104</v>
      </c>
      <c r="C55" s="49">
        <f t="shared" si="4"/>
        <v>0</v>
      </c>
      <c r="D55" s="45">
        <f t="shared" si="5"/>
        <v>0</v>
      </c>
      <c r="E55" s="45">
        <f t="shared" si="6"/>
        <v>0</v>
      </c>
      <c r="F55" s="46"/>
      <c r="G55" s="46"/>
      <c r="H55" s="43"/>
      <c r="I55" s="43"/>
      <c r="J55" s="43"/>
      <c r="K55" s="43"/>
    </row>
    <row r="56" spans="1:11" ht="15.75">
      <c r="A56" s="43" t="s">
        <v>105</v>
      </c>
      <c r="B56" s="44" t="s">
        <v>106</v>
      </c>
      <c r="C56" s="49">
        <f t="shared" si="4"/>
        <v>449798</v>
      </c>
      <c r="D56" s="45">
        <f t="shared" si="5"/>
        <v>449798</v>
      </c>
      <c r="E56" s="45">
        <f t="shared" si="6"/>
        <v>0</v>
      </c>
      <c r="F56" s="46">
        <v>449798</v>
      </c>
      <c r="G56" s="46">
        <v>449798</v>
      </c>
      <c r="H56" s="43"/>
      <c r="I56" s="43"/>
      <c r="J56" s="43"/>
      <c r="K56" s="43"/>
    </row>
    <row r="57" spans="1:11" ht="16.5" thickBot="1">
      <c r="A57" s="48" t="s">
        <v>107</v>
      </c>
      <c r="B57" s="49" t="s">
        <v>108</v>
      </c>
      <c r="C57" s="49">
        <f t="shared" si="4"/>
        <v>31955</v>
      </c>
      <c r="D57" s="50">
        <f t="shared" si="5"/>
        <v>31955</v>
      </c>
      <c r="E57" s="50">
        <f t="shared" si="6"/>
        <v>0</v>
      </c>
      <c r="F57" s="47"/>
      <c r="G57" s="48"/>
      <c r="H57" s="48"/>
      <c r="I57" s="48">
        <v>31955</v>
      </c>
      <c r="J57" s="48">
        <v>31955</v>
      </c>
      <c r="K57" s="48"/>
    </row>
    <row r="58" spans="1:11" s="30" customFormat="1" ht="16.5" thickBot="1">
      <c r="A58" s="51" t="s">
        <v>109</v>
      </c>
      <c r="B58" s="52" t="s">
        <v>102</v>
      </c>
      <c r="C58" s="53">
        <f t="shared" si="4"/>
        <v>518589</v>
      </c>
      <c r="D58" s="54">
        <f t="shared" si="5"/>
        <v>536372</v>
      </c>
      <c r="E58" s="54">
        <f t="shared" si="6"/>
        <v>0</v>
      </c>
      <c r="F58" s="54">
        <f>SUM(F53:F57)</f>
        <v>453320</v>
      </c>
      <c r="G58" s="54">
        <f>SUM(G53:G57)</f>
        <v>453320</v>
      </c>
      <c r="H58" s="54">
        <f>SUM(H53:H56)</f>
        <v>0</v>
      </c>
      <c r="I58" s="54">
        <f>SUM(I53:I57)</f>
        <v>65269</v>
      </c>
      <c r="J58" s="54">
        <f>SUM(J53:J57)</f>
        <v>83052</v>
      </c>
      <c r="K58" s="55">
        <f>SUM(K53:K57)</f>
        <v>0</v>
      </c>
    </row>
    <row r="59" spans="1:11" s="75" customFormat="1" ht="15.75">
      <c r="A59" s="59" t="s">
        <v>110</v>
      </c>
      <c r="B59" s="74" t="s">
        <v>111</v>
      </c>
      <c r="C59" s="73">
        <f t="shared" si="4"/>
        <v>0</v>
      </c>
      <c r="D59" s="58">
        <f t="shared" si="5"/>
        <v>0</v>
      </c>
      <c r="E59" s="58">
        <f t="shared" si="6"/>
        <v>0</v>
      </c>
      <c r="F59" s="59"/>
      <c r="G59" s="56"/>
      <c r="H59" s="56"/>
      <c r="I59" s="56"/>
      <c r="J59" s="56"/>
      <c r="K59" s="56"/>
    </row>
    <row r="60" spans="1:11" s="75" customFormat="1" ht="15.75">
      <c r="A60" s="46" t="s">
        <v>112</v>
      </c>
      <c r="B60" s="76" t="s">
        <v>113</v>
      </c>
      <c r="C60" s="49">
        <f t="shared" si="4"/>
        <v>0</v>
      </c>
      <c r="D60" s="45">
        <f t="shared" si="5"/>
        <v>0</v>
      </c>
      <c r="E60" s="45">
        <f t="shared" si="6"/>
        <v>0</v>
      </c>
      <c r="F60" s="46"/>
      <c r="G60" s="43"/>
      <c r="H60" s="77"/>
      <c r="I60" s="56"/>
      <c r="J60" s="43"/>
      <c r="K60" s="43"/>
    </row>
    <row r="61" spans="1:11" s="75" customFormat="1" ht="15.75">
      <c r="A61" s="59" t="s">
        <v>110</v>
      </c>
      <c r="B61" s="74" t="s">
        <v>114</v>
      </c>
      <c r="C61" s="73">
        <f t="shared" si="4"/>
        <v>0</v>
      </c>
      <c r="D61" s="58">
        <f t="shared" si="5"/>
        <v>0</v>
      </c>
      <c r="E61" s="58">
        <f t="shared" si="6"/>
        <v>0</v>
      </c>
      <c r="F61" s="59"/>
      <c r="G61" s="56"/>
      <c r="H61" s="56"/>
      <c r="I61" s="56"/>
      <c r="J61" s="56"/>
      <c r="K61" s="56"/>
    </row>
    <row r="62" spans="1:11" s="75" customFormat="1" ht="15.75">
      <c r="A62" s="46" t="s">
        <v>112</v>
      </c>
      <c r="B62" s="76" t="s">
        <v>115</v>
      </c>
      <c r="C62" s="49">
        <f t="shared" si="4"/>
        <v>0</v>
      </c>
      <c r="D62" s="45">
        <f t="shared" si="5"/>
        <v>0</v>
      </c>
      <c r="E62" s="45">
        <f t="shared" si="6"/>
        <v>0</v>
      </c>
      <c r="F62" s="46"/>
      <c r="G62" s="43"/>
      <c r="H62" s="77"/>
      <c r="I62" s="56"/>
      <c r="J62" s="43"/>
      <c r="K62" s="43"/>
    </row>
    <row r="63" spans="1:11" s="75" customFormat="1" ht="16.5" thickBot="1">
      <c r="A63" s="46" t="s">
        <v>142</v>
      </c>
      <c r="B63" s="76" t="s">
        <v>141</v>
      </c>
      <c r="C63" s="49">
        <f>SUM(F63+I63)</f>
        <v>0</v>
      </c>
      <c r="D63" s="45">
        <f>SUM(G63+J63)</f>
        <v>-2378793</v>
      </c>
      <c r="E63" s="45">
        <f>SUM(H63+K63)</f>
        <v>0</v>
      </c>
      <c r="F63" s="46"/>
      <c r="G63" s="43"/>
      <c r="H63" s="77"/>
      <c r="I63" s="56"/>
      <c r="J63" s="43">
        <v>-2378793</v>
      </c>
      <c r="K63" s="43"/>
    </row>
    <row r="64" spans="1:11" s="30" customFormat="1" ht="16.5" thickBot="1">
      <c r="A64" s="51" t="s">
        <v>116</v>
      </c>
      <c r="B64" s="52" t="s">
        <v>102</v>
      </c>
      <c r="C64" s="53">
        <f t="shared" si="4"/>
        <v>0</v>
      </c>
      <c r="D64" s="54">
        <f t="shared" si="5"/>
        <v>-2378793</v>
      </c>
      <c r="E64" s="54">
        <f t="shared" si="6"/>
        <v>0</v>
      </c>
      <c r="F64" s="54">
        <f>SUM(F59:F62)</f>
        <v>0</v>
      </c>
      <c r="G64" s="54">
        <f>SUM(G59:G62)</f>
        <v>0</v>
      </c>
      <c r="H64" s="54">
        <f>SUM(H58:H61)</f>
        <v>0</v>
      </c>
      <c r="I64" s="54">
        <f>SUM(I59:I62)</f>
        <v>0</v>
      </c>
      <c r="J64" s="54">
        <f>SUM(J59:J63)</f>
        <v>-2378793</v>
      </c>
      <c r="K64" s="54">
        <f>SUM(K59:K62)</f>
        <v>0</v>
      </c>
    </row>
    <row r="65" spans="1:11" ht="15.75">
      <c r="A65" s="56" t="s">
        <v>117</v>
      </c>
      <c r="B65" s="57" t="s">
        <v>118</v>
      </c>
      <c r="C65" s="73">
        <f t="shared" si="4"/>
        <v>0</v>
      </c>
      <c r="D65" s="58">
        <f t="shared" si="5"/>
        <v>0</v>
      </c>
      <c r="E65" s="58">
        <f t="shared" si="6"/>
        <v>0</v>
      </c>
      <c r="F65" s="59"/>
      <c r="G65" s="56"/>
      <c r="H65" s="56"/>
      <c r="I65" s="56"/>
      <c r="J65" s="56"/>
      <c r="K65" s="56"/>
    </row>
    <row r="66" spans="1:11" ht="15.75">
      <c r="A66" s="43" t="s">
        <v>119</v>
      </c>
      <c r="B66" s="44" t="s">
        <v>120</v>
      </c>
      <c r="C66" s="49">
        <f t="shared" si="4"/>
        <v>-267613</v>
      </c>
      <c r="D66" s="45">
        <f t="shared" si="5"/>
        <v>-267727</v>
      </c>
      <c r="E66" s="45">
        <f t="shared" si="6"/>
        <v>-267727</v>
      </c>
      <c r="F66" s="46"/>
      <c r="G66" s="43"/>
      <c r="H66" s="77"/>
      <c r="I66" s="77">
        <v>-267613</v>
      </c>
      <c r="J66" s="43">
        <v>-267727</v>
      </c>
      <c r="K66" s="43">
        <v>-267727</v>
      </c>
    </row>
    <row r="67" spans="1:11" ht="15.75">
      <c r="A67" s="43" t="s">
        <v>121</v>
      </c>
      <c r="B67" s="44" t="s">
        <v>122</v>
      </c>
      <c r="C67" s="49">
        <f t="shared" si="4"/>
        <v>0</v>
      </c>
      <c r="D67" s="45">
        <f t="shared" si="5"/>
        <v>0</v>
      </c>
      <c r="E67" s="45">
        <f t="shared" si="6"/>
        <v>0</v>
      </c>
      <c r="F67" s="46"/>
      <c r="G67" s="43"/>
      <c r="H67" s="77"/>
      <c r="I67" s="77"/>
      <c r="J67" s="43"/>
      <c r="K67" s="43"/>
    </row>
    <row r="68" spans="1:11" ht="15.75">
      <c r="A68" s="43" t="s">
        <v>149</v>
      </c>
      <c r="B68" s="44" t="s">
        <v>148</v>
      </c>
      <c r="C68" s="49">
        <f>SUM(F68+I68)</f>
        <v>0</v>
      </c>
      <c r="D68" s="45">
        <f>SUM(G68+J68)</f>
        <v>810</v>
      </c>
      <c r="E68" s="45">
        <f>SUM(H68+K68)</f>
        <v>0</v>
      </c>
      <c r="F68" s="46"/>
      <c r="G68" s="43">
        <v>810</v>
      </c>
      <c r="H68" s="77"/>
      <c r="I68" s="77"/>
      <c r="J68" s="43"/>
      <c r="K68" s="43"/>
    </row>
    <row r="69" spans="1:11" ht="15.75">
      <c r="A69" s="43" t="s">
        <v>123</v>
      </c>
      <c r="B69" s="44" t="s">
        <v>124</v>
      </c>
      <c r="C69" s="49">
        <f t="shared" si="4"/>
        <v>0</v>
      </c>
      <c r="D69" s="45">
        <f t="shared" si="5"/>
        <v>1999189</v>
      </c>
      <c r="E69" s="45">
        <f t="shared" si="6"/>
        <v>0</v>
      </c>
      <c r="F69" s="46"/>
      <c r="G69" s="43">
        <v>-734</v>
      </c>
      <c r="H69" s="43"/>
      <c r="I69" s="43"/>
      <c r="J69" s="43">
        <v>1999923</v>
      </c>
      <c r="K69" s="43"/>
    </row>
    <row r="70" spans="1:11" ht="15.75">
      <c r="A70" s="43" t="s">
        <v>125</v>
      </c>
      <c r="B70" s="44" t="s">
        <v>126</v>
      </c>
      <c r="C70" s="49">
        <f t="shared" si="4"/>
        <v>922046</v>
      </c>
      <c r="D70" s="45">
        <f t="shared" si="5"/>
        <v>922046</v>
      </c>
      <c r="E70" s="45">
        <f t="shared" si="6"/>
        <v>1257039</v>
      </c>
      <c r="F70" s="46">
        <v>528811</v>
      </c>
      <c r="G70" s="43">
        <v>528811</v>
      </c>
      <c r="H70" s="43">
        <v>1008329</v>
      </c>
      <c r="I70" s="43">
        <v>393235</v>
      </c>
      <c r="J70" s="43">
        <v>393235</v>
      </c>
      <c r="K70" s="43">
        <v>248710</v>
      </c>
    </row>
    <row r="71" spans="1:11" ht="15.75">
      <c r="A71" s="43" t="s">
        <v>127</v>
      </c>
      <c r="B71" s="44" t="s">
        <v>128</v>
      </c>
      <c r="C71" s="49">
        <f t="shared" si="4"/>
        <v>0</v>
      </c>
      <c r="D71" s="45">
        <f t="shared" si="5"/>
        <v>0</v>
      </c>
      <c r="E71" s="45">
        <f t="shared" si="6"/>
        <v>0</v>
      </c>
      <c r="F71" s="46"/>
      <c r="G71" s="43"/>
      <c r="H71" s="43"/>
      <c r="I71" s="43"/>
      <c r="J71" s="43"/>
      <c r="K71" s="43"/>
    </row>
    <row r="72" spans="1:11" ht="15.75">
      <c r="A72" s="43" t="s">
        <v>129</v>
      </c>
      <c r="B72" s="44" t="s">
        <v>130</v>
      </c>
      <c r="C72" s="49">
        <f t="shared" si="4"/>
        <v>0</v>
      </c>
      <c r="D72" s="45">
        <f t="shared" si="5"/>
        <v>-1257039</v>
      </c>
      <c r="E72" s="45">
        <f t="shared" si="6"/>
        <v>0</v>
      </c>
      <c r="F72" s="46"/>
      <c r="G72" s="43">
        <v>-1008329</v>
      </c>
      <c r="H72" s="43"/>
      <c r="I72" s="43"/>
      <c r="J72" s="43">
        <v>-248710</v>
      </c>
      <c r="K72" s="43"/>
    </row>
    <row r="73" spans="1:11" ht="15.75">
      <c r="A73" s="43" t="s">
        <v>131</v>
      </c>
      <c r="B73" s="44" t="s">
        <v>132</v>
      </c>
      <c r="C73" s="49">
        <f t="shared" si="4"/>
        <v>0</v>
      </c>
      <c r="D73" s="45">
        <f t="shared" si="5"/>
        <v>0</v>
      </c>
      <c r="E73" s="45">
        <f t="shared" si="6"/>
        <v>0</v>
      </c>
      <c r="F73" s="46"/>
      <c r="G73" s="43"/>
      <c r="H73" s="43"/>
      <c r="I73" s="43"/>
      <c r="J73" s="43"/>
      <c r="K73" s="43"/>
    </row>
    <row r="74" spans="1:11" ht="15.75">
      <c r="A74" s="43" t="s">
        <v>133</v>
      </c>
      <c r="B74" s="44" t="s">
        <v>134</v>
      </c>
      <c r="C74" s="49">
        <f t="shared" si="4"/>
        <v>0</v>
      </c>
      <c r="D74" s="45">
        <f t="shared" si="5"/>
        <v>0</v>
      </c>
      <c r="E74" s="45">
        <f t="shared" si="6"/>
        <v>0</v>
      </c>
      <c r="F74" s="46"/>
      <c r="G74" s="43"/>
      <c r="H74" s="43"/>
      <c r="I74" s="43"/>
      <c r="J74" s="43"/>
      <c r="K74" s="43"/>
    </row>
    <row r="75" spans="1:11" ht="15.75">
      <c r="A75" s="43" t="s">
        <v>135</v>
      </c>
      <c r="B75" s="44" t="s">
        <v>136</v>
      </c>
      <c r="C75" s="49">
        <f t="shared" si="4"/>
        <v>0</v>
      </c>
      <c r="D75" s="45">
        <f t="shared" si="5"/>
        <v>0</v>
      </c>
      <c r="E75" s="45">
        <f t="shared" si="6"/>
        <v>0</v>
      </c>
      <c r="F75" s="46"/>
      <c r="G75" s="43"/>
      <c r="H75" s="43"/>
      <c r="I75" s="43"/>
      <c r="J75" s="43"/>
      <c r="K75" s="43"/>
    </row>
    <row r="76" spans="1:11" ht="16.5" thickBot="1">
      <c r="A76" s="48" t="s">
        <v>137</v>
      </c>
      <c r="B76" s="49" t="s">
        <v>138</v>
      </c>
      <c r="C76" s="49">
        <f t="shared" si="4"/>
        <v>0</v>
      </c>
      <c r="D76" s="50">
        <f t="shared" si="5"/>
        <v>0</v>
      </c>
      <c r="E76" s="50">
        <f t="shared" si="6"/>
        <v>0</v>
      </c>
      <c r="F76" s="47"/>
      <c r="G76" s="48"/>
      <c r="H76" s="48"/>
      <c r="I76" s="48"/>
      <c r="J76" s="48"/>
      <c r="K76" s="48"/>
    </row>
    <row r="77" spans="1:11" ht="15.75">
      <c r="A77" s="78"/>
      <c r="B77" s="65"/>
      <c r="C77" s="79">
        <f>SUM(F77+I77)</f>
        <v>654433</v>
      </c>
      <c r="D77" s="80">
        <f aca="true" t="shared" si="7" ref="D77:K77">SUM(D65:D76)</f>
        <v>1397279</v>
      </c>
      <c r="E77" s="80">
        <f t="shared" si="7"/>
        <v>989312</v>
      </c>
      <c r="F77" s="80">
        <f t="shared" si="7"/>
        <v>528811</v>
      </c>
      <c r="G77" s="80">
        <f t="shared" si="7"/>
        <v>-479442</v>
      </c>
      <c r="H77" s="80">
        <f t="shared" si="7"/>
        <v>1008329</v>
      </c>
      <c r="I77" s="80">
        <f t="shared" si="7"/>
        <v>125622</v>
      </c>
      <c r="J77" s="80">
        <f t="shared" si="7"/>
        <v>1876721</v>
      </c>
      <c r="K77" s="81">
        <f t="shared" si="7"/>
        <v>-19017</v>
      </c>
    </row>
    <row r="78" spans="1:11" ht="16.5" thickBot="1">
      <c r="A78" s="68" t="s">
        <v>139</v>
      </c>
      <c r="B78" s="70"/>
      <c r="C78" s="70">
        <f>C77+C43+C58+C52+C64</f>
        <v>11818024</v>
      </c>
      <c r="D78" s="70">
        <f>D77+D43+D58+D52+D64</f>
        <v>9184228</v>
      </c>
      <c r="E78" s="70">
        <f>E77+E43+E58+E52</f>
        <v>9411044</v>
      </c>
      <c r="F78" s="70">
        <f>F77+F43+F58+F52+F64</f>
        <v>7418386</v>
      </c>
      <c r="G78" s="70">
        <f>G77+G43+G58+G52+G64</f>
        <v>5854546</v>
      </c>
      <c r="H78" s="70">
        <f>H77+H43+H58+H52</f>
        <v>6420037</v>
      </c>
      <c r="I78" s="70">
        <f>I77+I43+I58+I52+I64</f>
        <v>4399638</v>
      </c>
      <c r="J78" s="70">
        <f>J77+J43+J58+J52+J64</f>
        <v>3329682</v>
      </c>
      <c r="K78" s="70">
        <f>K77+K43+K58+K52+K64</f>
        <v>2991007</v>
      </c>
    </row>
    <row r="79" spans="5:6" ht="15.75">
      <c r="E79" s="82"/>
      <c r="F79" s="82"/>
    </row>
    <row r="82" ht="15.75">
      <c r="G82" s="83"/>
    </row>
  </sheetData>
  <mergeCells count="12">
    <mergeCell ref="J4:J6"/>
    <mergeCell ref="K4:K6"/>
    <mergeCell ref="G4:G6"/>
    <mergeCell ref="H4:H6"/>
    <mergeCell ref="A1:K1"/>
    <mergeCell ref="A3:A6"/>
    <mergeCell ref="B3:B6"/>
    <mergeCell ref="D3:E3"/>
    <mergeCell ref="G3:H3"/>
    <mergeCell ref="J3:K3"/>
    <mergeCell ref="D4:D6"/>
    <mergeCell ref="E4:E6"/>
  </mergeCells>
  <printOptions/>
  <pageMargins left="0.35433070866141736" right="0.15748031496062992" top="0.3937007874015748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8">
      <selection activeCell="B33" sqref="B33"/>
    </sheetView>
  </sheetViews>
  <sheetFormatPr defaultColWidth="9.140625" defaultRowHeight="12.75"/>
  <cols>
    <col min="1" max="1" width="45.28125" style="0" customWidth="1"/>
    <col min="3" max="3" width="9.7109375" style="0" customWidth="1"/>
  </cols>
  <sheetData>
    <row r="1" spans="1:6" ht="12.75">
      <c r="A1" s="24" t="s">
        <v>0</v>
      </c>
      <c r="B1" s="24" t="s">
        <v>1</v>
      </c>
      <c r="C1" s="27" t="s">
        <v>2</v>
      </c>
      <c r="D1" s="25"/>
      <c r="E1" s="26"/>
      <c r="F1" s="11" t="s">
        <v>74</v>
      </c>
    </row>
    <row r="2" spans="1:6" ht="12.75">
      <c r="A2" s="24"/>
      <c r="B2" s="24"/>
      <c r="C2" s="21" t="s">
        <v>3</v>
      </c>
      <c r="D2" s="21" t="s">
        <v>4</v>
      </c>
      <c r="E2" s="21" t="s">
        <v>5</v>
      </c>
      <c r="F2" s="12" t="s">
        <v>75</v>
      </c>
    </row>
    <row r="3" spans="1:6" ht="6" customHeight="1">
      <c r="A3" s="24"/>
      <c r="B3" s="24"/>
      <c r="C3" s="22"/>
      <c r="D3" s="22"/>
      <c r="E3" s="22"/>
      <c r="F3" s="12"/>
    </row>
    <row r="4" spans="1:6" ht="5.25" customHeight="1" hidden="1">
      <c r="A4" s="24"/>
      <c r="B4" s="24"/>
      <c r="C4" s="23"/>
      <c r="D4" s="23"/>
      <c r="E4" s="23"/>
      <c r="F4" s="13"/>
    </row>
    <row r="5" spans="1:6" ht="12.75">
      <c r="A5" s="14" t="s">
        <v>76</v>
      </c>
      <c r="B5" s="15" t="s">
        <v>6</v>
      </c>
      <c r="C5" s="16">
        <v>26000</v>
      </c>
      <c r="D5" s="16">
        <v>27329</v>
      </c>
      <c r="E5" s="17">
        <f aca="true" t="shared" si="0" ref="E5:E38">SUM(D5/C5*100)</f>
        <v>105.11153846153847</v>
      </c>
      <c r="F5" s="18">
        <v>28000</v>
      </c>
    </row>
    <row r="6" spans="1:6" ht="12.75">
      <c r="A6" s="14" t="s">
        <v>7</v>
      </c>
      <c r="B6" s="15" t="s">
        <v>8</v>
      </c>
      <c r="C6" s="16">
        <v>150000</v>
      </c>
      <c r="D6" s="16">
        <v>137755</v>
      </c>
      <c r="E6" s="17">
        <f t="shared" si="0"/>
        <v>91.83666666666667</v>
      </c>
      <c r="F6" s="18">
        <v>140000</v>
      </c>
    </row>
    <row r="7" spans="1:6" ht="12.75">
      <c r="A7" s="14" t="s">
        <v>9</v>
      </c>
      <c r="B7" s="15" t="s">
        <v>10</v>
      </c>
      <c r="C7" s="16">
        <v>128000</v>
      </c>
      <c r="D7" s="16">
        <v>166802</v>
      </c>
      <c r="E7" s="17">
        <f t="shared" si="0"/>
        <v>130.3140625</v>
      </c>
      <c r="F7" s="18">
        <v>170000</v>
      </c>
    </row>
    <row r="8" spans="1:6" ht="12.75">
      <c r="A8" s="14" t="s">
        <v>11</v>
      </c>
      <c r="B8" s="15" t="s">
        <v>12</v>
      </c>
      <c r="C8" s="16">
        <v>220000</v>
      </c>
      <c r="D8" s="16">
        <v>192392</v>
      </c>
      <c r="E8" s="17">
        <f t="shared" si="0"/>
        <v>87.4509090909091</v>
      </c>
      <c r="F8" s="18">
        <v>200000</v>
      </c>
    </row>
    <row r="9" spans="1:6" ht="12.75">
      <c r="A9" s="14" t="s">
        <v>13</v>
      </c>
      <c r="B9" s="15" t="s">
        <v>14</v>
      </c>
      <c r="C9" s="16">
        <v>3000</v>
      </c>
      <c r="D9" s="16">
        <v>708</v>
      </c>
      <c r="E9" s="17">
        <f t="shared" si="0"/>
        <v>23.599999999999998</v>
      </c>
      <c r="F9" s="18">
        <v>1000</v>
      </c>
    </row>
    <row r="10" spans="1:6" ht="12.75">
      <c r="A10" s="5" t="s">
        <v>15</v>
      </c>
      <c r="B10" s="6"/>
      <c r="C10" s="7">
        <f>SUM(C5:C9)</f>
        <v>527000</v>
      </c>
      <c r="D10" s="7">
        <f>SUM(D5:D9)</f>
        <v>524986</v>
      </c>
      <c r="E10" s="4">
        <f t="shared" si="0"/>
        <v>99.6178368121442</v>
      </c>
      <c r="F10" s="18">
        <f>SUM(F5:F9)</f>
        <v>539000</v>
      </c>
    </row>
    <row r="11" spans="1:6" ht="12.75">
      <c r="A11" s="1" t="s">
        <v>16</v>
      </c>
      <c r="B11" s="2" t="s">
        <v>17</v>
      </c>
      <c r="C11" s="3">
        <v>45000</v>
      </c>
      <c r="D11" s="3">
        <v>31967</v>
      </c>
      <c r="E11" s="4">
        <f t="shared" si="0"/>
        <v>71.03777777777778</v>
      </c>
      <c r="F11" s="18">
        <v>50000</v>
      </c>
    </row>
    <row r="12" spans="1:6" ht="12.75">
      <c r="A12" s="1" t="s">
        <v>18</v>
      </c>
      <c r="B12" s="2" t="s">
        <v>19</v>
      </c>
      <c r="C12" s="3">
        <v>74750</v>
      </c>
      <c r="D12" s="3">
        <v>80925</v>
      </c>
      <c r="E12" s="4">
        <f t="shared" si="0"/>
        <v>108.26086956521739</v>
      </c>
      <c r="F12" s="18">
        <v>75000</v>
      </c>
    </row>
    <row r="13" spans="1:6" ht="12.75">
      <c r="A13" s="1" t="s">
        <v>20</v>
      </c>
      <c r="B13" s="2" t="s">
        <v>21</v>
      </c>
      <c r="C13" s="3">
        <v>50000</v>
      </c>
      <c r="D13" s="3">
        <v>34906</v>
      </c>
      <c r="E13" s="4">
        <f t="shared" si="0"/>
        <v>69.812</v>
      </c>
      <c r="F13" s="18">
        <v>36700</v>
      </c>
    </row>
    <row r="14" spans="1:6" ht="9.75" customHeight="1">
      <c r="A14" s="1" t="s">
        <v>22</v>
      </c>
      <c r="B14" s="2" t="s">
        <v>23</v>
      </c>
      <c r="C14" s="3"/>
      <c r="D14" s="3"/>
      <c r="E14" s="4">
        <v>0</v>
      </c>
      <c r="F14" s="18"/>
    </row>
    <row r="15" spans="1:6" ht="12.75">
      <c r="A15" s="1" t="s">
        <v>24</v>
      </c>
      <c r="B15" s="2" t="s">
        <v>25</v>
      </c>
      <c r="C15" s="3">
        <v>1000</v>
      </c>
      <c r="D15" s="3">
        <v>1430</v>
      </c>
      <c r="E15" s="4">
        <f t="shared" si="0"/>
        <v>143</v>
      </c>
      <c r="F15" s="18">
        <v>0</v>
      </c>
    </row>
    <row r="16" spans="1:6" ht="12.75">
      <c r="A16" s="1" t="s">
        <v>26</v>
      </c>
      <c r="B16" s="2" t="s">
        <v>27</v>
      </c>
      <c r="C16" s="3">
        <v>90000</v>
      </c>
      <c r="D16" s="3">
        <v>87055</v>
      </c>
      <c r="E16" s="4">
        <f t="shared" si="0"/>
        <v>96.72777777777777</v>
      </c>
      <c r="F16" s="18">
        <v>90000</v>
      </c>
    </row>
    <row r="17" spans="1:6" ht="12.75">
      <c r="A17" s="1" t="s">
        <v>28</v>
      </c>
      <c r="B17" s="2" t="s">
        <v>29</v>
      </c>
      <c r="C17" s="3">
        <v>22000</v>
      </c>
      <c r="D17" s="3">
        <v>18883</v>
      </c>
      <c r="E17" s="4">
        <f t="shared" si="0"/>
        <v>85.83181818181819</v>
      </c>
      <c r="F17" s="18">
        <v>20000</v>
      </c>
    </row>
    <row r="18" spans="1:6" ht="12.75">
      <c r="A18" s="1" t="s">
        <v>30</v>
      </c>
      <c r="B18" s="2" t="s">
        <v>31</v>
      </c>
      <c r="C18" s="3">
        <v>80000</v>
      </c>
      <c r="D18" s="3">
        <v>77715</v>
      </c>
      <c r="E18" s="4">
        <f t="shared" si="0"/>
        <v>97.14375</v>
      </c>
      <c r="F18" s="18">
        <v>80000</v>
      </c>
    </row>
    <row r="19" spans="1:6" ht="12.75">
      <c r="A19" s="1" t="s">
        <v>32</v>
      </c>
      <c r="B19" s="2" t="s">
        <v>33</v>
      </c>
      <c r="C19" s="3">
        <v>30000</v>
      </c>
      <c r="D19" s="3">
        <v>31648</v>
      </c>
      <c r="E19" s="4">
        <f t="shared" si="0"/>
        <v>105.49333333333333</v>
      </c>
      <c r="F19" s="18">
        <v>30000</v>
      </c>
    </row>
    <row r="20" spans="1:6" ht="12.75">
      <c r="A20" s="1" t="s">
        <v>34</v>
      </c>
      <c r="B20" s="2" t="s">
        <v>35</v>
      </c>
      <c r="C20" s="3">
        <v>497000</v>
      </c>
      <c r="D20" s="3">
        <v>430499</v>
      </c>
      <c r="E20" s="4">
        <f t="shared" si="0"/>
        <v>86.61951710261569</v>
      </c>
      <c r="F20" s="18">
        <v>565326</v>
      </c>
    </row>
    <row r="21" spans="1:6" ht="12.75">
      <c r="A21" s="1" t="s">
        <v>36</v>
      </c>
      <c r="B21" s="2" t="s">
        <v>37</v>
      </c>
      <c r="C21" s="3">
        <v>45000</v>
      </c>
      <c r="D21" s="3">
        <v>32222</v>
      </c>
      <c r="E21" s="4">
        <f t="shared" si="0"/>
        <v>71.60444444444445</v>
      </c>
      <c r="F21" s="18">
        <v>35000</v>
      </c>
    </row>
    <row r="22" spans="1:6" ht="12.75">
      <c r="A22" s="1" t="s">
        <v>38</v>
      </c>
      <c r="B22" s="2" t="s">
        <v>39</v>
      </c>
      <c r="C22" s="3">
        <v>100000</v>
      </c>
      <c r="D22" s="3">
        <v>64740</v>
      </c>
      <c r="E22" s="4">
        <f t="shared" si="0"/>
        <v>64.74</v>
      </c>
      <c r="F22" s="18">
        <v>65000</v>
      </c>
    </row>
    <row r="23" spans="1:6" ht="12.75">
      <c r="A23" s="1" t="s">
        <v>40</v>
      </c>
      <c r="B23" s="2" t="s">
        <v>41</v>
      </c>
      <c r="C23" s="3">
        <v>5000</v>
      </c>
      <c r="D23" s="3">
        <v>3790</v>
      </c>
      <c r="E23" s="4">
        <f t="shared" si="0"/>
        <v>75.8</v>
      </c>
      <c r="F23" s="18">
        <v>4000</v>
      </c>
    </row>
    <row r="24" spans="1:6" ht="12.75">
      <c r="A24" s="1" t="s">
        <v>42</v>
      </c>
      <c r="B24" s="2" t="s">
        <v>43</v>
      </c>
      <c r="C24" s="3">
        <v>4000</v>
      </c>
      <c r="D24" s="3">
        <v>2723</v>
      </c>
      <c r="E24" s="4">
        <f t="shared" si="0"/>
        <v>68.075</v>
      </c>
      <c r="F24" s="18">
        <v>3000</v>
      </c>
    </row>
    <row r="25" spans="1:6" ht="12.75">
      <c r="A25" s="1" t="s">
        <v>44</v>
      </c>
      <c r="B25" s="2" t="s">
        <v>45</v>
      </c>
      <c r="C25" s="3">
        <v>1000</v>
      </c>
      <c r="D25" s="3">
        <v>185</v>
      </c>
      <c r="E25" s="4">
        <f t="shared" si="0"/>
        <v>18.5</v>
      </c>
      <c r="F25" s="18">
        <v>2500</v>
      </c>
    </row>
    <row r="26" spans="1:6" ht="12.75">
      <c r="A26" s="1" t="s">
        <v>46</v>
      </c>
      <c r="B26" s="2" t="s">
        <v>47</v>
      </c>
      <c r="C26" s="3">
        <v>3000</v>
      </c>
      <c r="D26" s="3">
        <v>5115</v>
      </c>
      <c r="E26" s="4">
        <f t="shared" si="0"/>
        <v>170.5</v>
      </c>
      <c r="F26" s="18">
        <v>3000</v>
      </c>
    </row>
    <row r="27" spans="1:6" ht="9.75" customHeight="1">
      <c r="A27" s="1" t="s">
        <v>48</v>
      </c>
      <c r="B27" s="2" t="s">
        <v>49</v>
      </c>
      <c r="C27" s="3"/>
      <c r="D27" s="3"/>
      <c r="E27" s="4"/>
      <c r="F27" s="18"/>
    </row>
    <row r="28" spans="1:6" ht="10.5" customHeight="1">
      <c r="A28" s="1" t="s">
        <v>50</v>
      </c>
      <c r="B28" s="2" t="s">
        <v>51</v>
      </c>
      <c r="C28" s="3">
        <v>5000</v>
      </c>
      <c r="D28" s="3">
        <v>24304</v>
      </c>
      <c r="E28" s="4">
        <f t="shared" si="0"/>
        <v>486.08000000000004</v>
      </c>
      <c r="F28" s="18">
        <v>5000</v>
      </c>
    </row>
    <row r="29" spans="1:6" ht="9.75" customHeight="1">
      <c r="A29" s="1" t="s">
        <v>52</v>
      </c>
      <c r="B29" s="2" t="s">
        <v>53</v>
      </c>
      <c r="C29" s="3"/>
      <c r="D29" s="3"/>
      <c r="E29" s="4">
        <v>0</v>
      </c>
      <c r="F29" s="18"/>
    </row>
    <row r="30" spans="1:6" ht="12.75">
      <c r="A30" s="1" t="s">
        <v>54</v>
      </c>
      <c r="B30" s="2" t="s">
        <v>55</v>
      </c>
      <c r="C30" s="3">
        <v>0</v>
      </c>
      <c r="D30" s="3">
        <v>0</v>
      </c>
      <c r="E30" s="4">
        <v>0</v>
      </c>
      <c r="F30" s="18"/>
    </row>
    <row r="31" spans="1:6" ht="12.75">
      <c r="A31" s="1" t="s">
        <v>56</v>
      </c>
      <c r="B31" s="2" t="s">
        <v>57</v>
      </c>
      <c r="C31" s="3">
        <v>67295</v>
      </c>
      <c r="D31" s="3">
        <v>58810</v>
      </c>
      <c r="E31" s="4">
        <f t="shared" si="0"/>
        <v>87.39133665205439</v>
      </c>
      <c r="F31" s="18">
        <v>35000</v>
      </c>
    </row>
    <row r="32" spans="1:6" ht="12.75">
      <c r="A32" s="1" t="s">
        <v>58</v>
      </c>
      <c r="B32" s="2" t="s">
        <v>59</v>
      </c>
      <c r="C32" s="3">
        <v>-82000</v>
      </c>
      <c r="D32" s="3">
        <v>-135486</v>
      </c>
      <c r="E32" s="4">
        <f t="shared" si="0"/>
        <v>165.22682926829268</v>
      </c>
      <c r="F32" s="18">
        <v>-90000</v>
      </c>
    </row>
    <row r="33" spans="1:6" ht="12.75">
      <c r="A33" s="1" t="s">
        <v>60</v>
      </c>
      <c r="B33" s="2" t="s">
        <v>61</v>
      </c>
      <c r="C33" s="3">
        <v>-13000</v>
      </c>
      <c r="D33" s="3">
        <v>-12735</v>
      </c>
      <c r="E33" s="4">
        <f t="shared" si="0"/>
        <v>97.96153846153847</v>
      </c>
      <c r="F33" s="18">
        <v>-80000</v>
      </c>
    </row>
    <row r="34" spans="1:6" ht="12.75">
      <c r="A34" s="1" t="s">
        <v>62</v>
      </c>
      <c r="B34" s="2" t="s">
        <v>63</v>
      </c>
      <c r="C34" s="3">
        <v>100000</v>
      </c>
      <c r="D34" s="3">
        <v>47726</v>
      </c>
      <c r="E34" s="4">
        <f t="shared" si="0"/>
        <v>47.726</v>
      </c>
      <c r="F34" s="18">
        <v>40000</v>
      </c>
    </row>
    <row r="35" spans="1:6" ht="12.75">
      <c r="A35" s="1" t="s">
        <v>64</v>
      </c>
      <c r="B35" s="2" t="s">
        <v>65</v>
      </c>
      <c r="C35" s="3">
        <v>40000</v>
      </c>
      <c r="D35" s="3">
        <v>31134</v>
      </c>
      <c r="E35" s="4">
        <f t="shared" si="0"/>
        <v>77.835</v>
      </c>
      <c r="F35" s="18">
        <v>28000</v>
      </c>
    </row>
    <row r="36" spans="1:6" ht="12.75">
      <c r="A36" s="1" t="s">
        <v>66</v>
      </c>
      <c r="B36" s="2" t="s">
        <v>67</v>
      </c>
      <c r="C36" s="3">
        <v>465860</v>
      </c>
      <c r="D36" s="3">
        <v>458645</v>
      </c>
      <c r="E36" s="4">
        <f t="shared" si="0"/>
        <v>98.45125144893315</v>
      </c>
      <c r="F36" s="18">
        <v>185000</v>
      </c>
    </row>
    <row r="37" spans="1:6" ht="12.75">
      <c r="A37" s="1" t="s">
        <v>68</v>
      </c>
      <c r="B37" s="2" t="s">
        <v>69</v>
      </c>
      <c r="C37" s="3">
        <v>3300</v>
      </c>
      <c r="D37" s="3">
        <v>7400</v>
      </c>
      <c r="E37" s="4">
        <f t="shared" si="0"/>
        <v>224.24242424242422</v>
      </c>
      <c r="F37" s="18">
        <v>5000</v>
      </c>
    </row>
    <row r="38" spans="1:6" ht="12.75">
      <c r="A38" s="1" t="s">
        <v>70</v>
      </c>
      <c r="B38" s="2" t="s">
        <v>71</v>
      </c>
      <c r="C38" s="3">
        <v>15971</v>
      </c>
      <c r="D38" s="3">
        <v>11071</v>
      </c>
      <c r="E38" s="4">
        <f t="shared" si="0"/>
        <v>69.3193913969069</v>
      </c>
      <c r="F38" s="18">
        <v>10000</v>
      </c>
    </row>
    <row r="39" spans="1:6" ht="12.75">
      <c r="A39" s="5" t="s">
        <v>72</v>
      </c>
      <c r="B39" s="8"/>
      <c r="C39" s="5">
        <f>SUM(C11:C38)</f>
        <v>1650176</v>
      </c>
      <c r="D39" s="5">
        <f>SUM(D11:D38)</f>
        <v>1394672</v>
      </c>
      <c r="E39" s="5">
        <f>SUM(D39/C39*100)</f>
        <v>84.51656065777226</v>
      </c>
      <c r="F39" s="5">
        <f>SUM(F11:F38)</f>
        <v>1197526</v>
      </c>
    </row>
    <row r="40" spans="1:6" ht="12.75">
      <c r="A40" s="9" t="s">
        <v>73</v>
      </c>
      <c r="B40" s="10"/>
      <c r="C40" s="9">
        <f>SUM(C10+C39)</f>
        <v>2177176</v>
      </c>
      <c r="D40" s="9">
        <f>SUM(D39,D10)</f>
        <v>1919658</v>
      </c>
      <c r="E40" s="5">
        <f>SUM(D40/C40*100)</f>
        <v>88.17192546675142</v>
      </c>
      <c r="F40" s="5">
        <f>SUM(F10+F39)</f>
        <v>1736526</v>
      </c>
    </row>
    <row r="41" spans="1:6" s="19" customFormat="1" ht="11.25" customHeight="1">
      <c r="A41" s="1" t="s">
        <v>119</v>
      </c>
      <c r="B41" s="2" t="s">
        <v>120</v>
      </c>
      <c r="C41" s="3">
        <v>-267613</v>
      </c>
      <c r="D41" s="3">
        <v>-267613</v>
      </c>
      <c r="E41" s="4">
        <f>SUM(D41/C41*100)</f>
        <v>100</v>
      </c>
      <c r="F41" s="3"/>
    </row>
    <row r="42" spans="1:6" ht="12.75">
      <c r="A42" s="20" t="s">
        <v>140</v>
      </c>
      <c r="B42" s="20"/>
      <c r="C42" s="20">
        <f>SUM(C40+C41)</f>
        <v>1909563</v>
      </c>
      <c r="D42" s="20">
        <f>SUM(D40+D41)</f>
        <v>1652045</v>
      </c>
      <c r="E42" s="20">
        <f>SUM(E40+E41)</f>
        <v>188.17192546675142</v>
      </c>
      <c r="F42" s="20">
        <f>SUM(F40+F41)</f>
        <v>1736526</v>
      </c>
    </row>
  </sheetData>
  <mergeCells count="6">
    <mergeCell ref="A1:A4"/>
    <mergeCell ref="B1:B4"/>
    <mergeCell ref="C1:E1"/>
    <mergeCell ref="C2:C4"/>
    <mergeCell ref="D2:D4"/>
    <mergeCell ref="E2:E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</cp:lastModifiedBy>
  <cp:lastPrinted>2010-01-19T15:18:37Z</cp:lastPrinted>
  <dcterms:created xsi:type="dcterms:W3CDTF">1996-10-14T23:33:28Z</dcterms:created>
  <dcterms:modified xsi:type="dcterms:W3CDTF">2010-01-20T13:03:25Z</dcterms:modified>
  <cp:category/>
  <cp:version/>
  <cp:contentType/>
  <cp:contentStatus/>
</cp:coreProperties>
</file>